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ivotTables/pivotTable1.xml" ContentType="application/vnd.openxmlformats-officedocument.spreadsheetml.pivotTable+xml"/>
  <Override PartName="/xl/tables/table1.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0"/>
  <workbookPr hidePivotFieldList="1" defaultThemeVersion="166925"/>
  <mc:AlternateContent xmlns:mc="http://schemas.openxmlformats.org/markup-compatibility/2006">
    <mc:Choice Requires="x15">
      <x15ac:absPath xmlns:x15ac="http://schemas.microsoft.com/office/spreadsheetml/2010/11/ac" url="C:\Users\gfonsec\OneDrive - Consejo Superior de la Judicatura\SEGUIMIENTO SIGCMA 2024\2023\MATRIZ DE RIESGO\PROCESOS\A_SST\"/>
    </mc:Choice>
  </mc:AlternateContent>
  <xr:revisionPtr revIDLastSave="0" documentId="13_ncr:1_{5C34E182-39DD-4690-9038-43BF49E9264E}" xr6:coauthVersionLast="36" xr6:coauthVersionMax="36" xr10:uidLastSave="{00000000-0000-0000-0000-000000000000}"/>
  <bookViews>
    <workbookView xWindow="0" yWindow="0" windowWidth="28800" windowHeight="12225" tabRatio="799" firstSheet="8" activeTab="16" xr2:uid="{00000000-000D-0000-FFFF-FFFF00000000}"/>
  </bookViews>
  <sheets>
    <sheet name="Presentacion " sheetId="10" r:id="rId1"/>
    <sheet name="INFO_ANÁLISIS DE CONTEXTO" sheetId="30" r:id="rId2"/>
    <sheet name="INFO_ESTRATEGIAS" sheetId="31" r:id="rId3"/>
    <sheet name="Instructivo" sheetId="3" r:id="rId4"/>
    <sheet name="Clasificación Riesgo" sheetId="4" r:id="rId5"/>
    <sheet name="Tabla probabilidad" sheetId="5" r:id="rId6"/>
    <sheet name="Tabla Impacto" sheetId="6" r:id="rId7"/>
    <sheet name="Tabla Valoración de Controles" sheetId="7" r:id="rId8"/>
    <sheet name="Matriz de Calor" sheetId="21" r:id="rId9"/>
    <sheet name="Hoja1" sheetId="13" state="hidden" r:id="rId10"/>
    <sheet name="LISTA" sheetId="2" state="hidden" r:id="rId11"/>
    <sheet name="Mapa Final" sheetId="1" r:id="rId12"/>
    <sheet name="Seguimiento 1 Trimestre" sheetId="18" r:id="rId13"/>
    <sheet name="Seguimiento 2 Trimestre" sheetId="29" r:id="rId14"/>
    <sheet name="Seguimiento 4 trimestre f" sheetId="28" state="hidden" r:id="rId15"/>
    <sheet name="Seguimiento 3 Trimestre " sheetId="19" r:id="rId16"/>
    <sheet name="Seguimiento 4 Trimestre " sheetId="20" r:id="rId17"/>
  </sheets>
  <externalReferences>
    <externalReference r:id="rId18"/>
    <externalReference r:id="rId19"/>
    <externalReference r:id="rId20"/>
    <externalReference r:id="rId21"/>
  </externalReferences>
  <definedNames>
    <definedName name="_xlnm.Print_Area" localSheetId="1">'INFO_ANÁLISIS DE CONTEXTO'!$A$1:$F$64</definedName>
    <definedName name="_xlnm.Print_Area" localSheetId="2">INFO_ESTRATEGIAS!$A$1:$G$11</definedName>
    <definedName name="Data">'[1]Tabla de Valoración'!$I$2:$L$5</definedName>
    <definedName name="Diseño">'[1]Tabla de Valoración'!$I$2:$I$5</definedName>
    <definedName name="Ejecución">'[1]Tabla de Valoración'!$I$2:$L$2</definedName>
    <definedName name="GEST">[2]GESTION!#REF!</definedName>
    <definedName name="INV">[2]INVERSION!#REF!</definedName>
    <definedName name="INV_GEST">#REF!</definedName>
    <definedName name="Posibilidad">[3]Hoja2!$H$3:$H$7</definedName>
  </definedNames>
  <calcPr calcId="191029"/>
  <pivotCaches>
    <pivotCache cacheId="0" r:id="rId22"/>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29" l="1"/>
  <c r="D4" i="29"/>
  <c r="N25" i="29" l="1"/>
  <c r="M25" i="29"/>
  <c r="L25" i="29"/>
  <c r="K25" i="29"/>
  <c r="J25" i="29"/>
  <c r="I25" i="29"/>
  <c r="H25" i="29"/>
  <c r="G25" i="29"/>
  <c r="F25" i="29"/>
  <c r="E25" i="29"/>
  <c r="D25" i="29"/>
  <c r="C25" i="29"/>
  <c r="B25" i="29"/>
  <c r="A25" i="29"/>
  <c r="N20" i="29"/>
  <c r="M20" i="29"/>
  <c r="L20" i="29"/>
  <c r="K20" i="29"/>
  <c r="J20" i="29"/>
  <c r="I20" i="29"/>
  <c r="H20" i="29"/>
  <c r="G20" i="29"/>
  <c r="F20" i="29"/>
  <c r="E20" i="29"/>
  <c r="D20" i="29"/>
  <c r="C20" i="29"/>
  <c r="B20" i="29"/>
  <c r="A20" i="29"/>
  <c r="N15" i="29"/>
  <c r="M15" i="29"/>
  <c r="L15" i="29"/>
  <c r="K15" i="29"/>
  <c r="J15" i="29"/>
  <c r="I15" i="29"/>
  <c r="H15" i="29"/>
  <c r="G15" i="29"/>
  <c r="F15" i="29"/>
  <c r="E15" i="29"/>
  <c r="D15" i="29"/>
  <c r="C15" i="29"/>
  <c r="B15" i="29"/>
  <c r="A15" i="29"/>
  <c r="N10" i="29"/>
  <c r="M10" i="29"/>
  <c r="L10" i="29"/>
  <c r="K10" i="29"/>
  <c r="J10" i="29"/>
  <c r="I10" i="29"/>
  <c r="H10" i="29"/>
  <c r="G10" i="29"/>
  <c r="F10" i="29"/>
  <c r="E10" i="29"/>
  <c r="D10" i="29"/>
  <c r="C10" i="29"/>
  <c r="B10" i="29"/>
  <c r="A10" i="29"/>
  <c r="D6" i="29"/>
  <c r="N25" i="28"/>
  <c r="M25" i="28"/>
  <c r="L25" i="28"/>
  <c r="K25" i="28"/>
  <c r="J25" i="28"/>
  <c r="I25" i="28"/>
  <c r="H25" i="28"/>
  <c r="G25" i="28"/>
  <c r="F25" i="28"/>
  <c r="E25" i="28"/>
  <c r="D25" i="28"/>
  <c r="C25" i="28"/>
  <c r="B25" i="28"/>
  <c r="A25" i="28"/>
  <c r="N20" i="28"/>
  <c r="M20" i="28"/>
  <c r="L20" i="28"/>
  <c r="K20" i="28"/>
  <c r="J20" i="28"/>
  <c r="I20" i="28"/>
  <c r="H20" i="28"/>
  <c r="G20" i="28"/>
  <c r="F20" i="28"/>
  <c r="E20" i="28"/>
  <c r="D20" i="28"/>
  <c r="C20" i="28"/>
  <c r="B20" i="28"/>
  <c r="A20" i="28"/>
  <c r="N15" i="28"/>
  <c r="M15" i="28"/>
  <c r="L15" i="28"/>
  <c r="K15" i="28"/>
  <c r="J15" i="28"/>
  <c r="I15" i="28"/>
  <c r="H15" i="28"/>
  <c r="G15" i="28"/>
  <c r="F15" i="28"/>
  <c r="E15" i="28"/>
  <c r="D15" i="28"/>
  <c r="C15" i="28"/>
  <c r="B15" i="28"/>
  <c r="A15" i="28"/>
  <c r="N10" i="28"/>
  <c r="M10" i="28"/>
  <c r="L10" i="28"/>
  <c r="K10" i="28"/>
  <c r="J10" i="28"/>
  <c r="I10" i="28"/>
  <c r="H10" i="28"/>
  <c r="G10" i="28"/>
  <c r="F10" i="28"/>
  <c r="E10" i="28"/>
  <c r="D10" i="28"/>
  <c r="C10" i="28"/>
  <c r="B10" i="28"/>
  <c r="A10" i="28"/>
  <c r="D6" i="28"/>
  <c r="D5" i="28"/>
  <c r="D4" i="28"/>
  <c r="M23" i="1" l="1"/>
  <c r="L23" i="1"/>
  <c r="M19" i="1"/>
  <c r="L19" i="1"/>
  <c r="M15" i="1"/>
  <c r="L15" i="1"/>
  <c r="M10" i="1"/>
  <c r="L10" i="1"/>
  <c r="B25" i="20" l="1"/>
  <c r="B20" i="20"/>
  <c r="B15" i="20"/>
  <c r="B10" i="20"/>
  <c r="B25" i="19"/>
  <c r="B20" i="19"/>
  <c r="B15" i="19"/>
  <c r="B10" i="19"/>
  <c r="B25" i="18"/>
  <c r="B20" i="18"/>
  <c r="B15" i="18"/>
  <c r="B10" i="18"/>
  <c r="I20" i="19"/>
  <c r="I15" i="20"/>
  <c r="N25" i="20"/>
  <c r="G25" i="20"/>
  <c r="F25" i="20"/>
  <c r="E25" i="20"/>
  <c r="D25" i="20"/>
  <c r="C25" i="20"/>
  <c r="A25" i="20"/>
  <c r="N20" i="20"/>
  <c r="G20" i="20"/>
  <c r="F20" i="20"/>
  <c r="E20" i="20"/>
  <c r="D20" i="20"/>
  <c r="C20" i="20"/>
  <c r="A20" i="20"/>
  <c r="N15" i="20"/>
  <c r="G15" i="20"/>
  <c r="F15" i="20"/>
  <c r="E15" i="20"/>
  <c r="D15" i="20"/>
  <c r="C15" i="20"/>
  <c r="A15" i="20"/>
  <c r="N10" i="20"/>
  <c r="G10" i="20"/>
  <c r="F10" i="20"/>
  <c r="E10" i="20"/>
  <c r="D10" i="20"/>
  <c r="C10" i="20"/>
  <c r="A10" i="20"/>
  <c r="D6" i="20"/>
  <c r="D5" i="20"/>
  <c r="D4" i="20"/>
  <c r="N25" i="19"/>
  <c r="G25" i="19"/>
  <c r="F25" i="19"/>
  <c r="E25" i="19"/>
  <c r="D25" i="19"/>
  <c r="C25" i="19"/>
  <c r="A25" i="19"/>
  <c r="N20" i="19"/>
  <c r="G20" i="19"/>
  <c r="F20" i="19"/>
  <c r="E20" i="19"/>
  <c r="D20" i="19"/>
  <c r="C20" i="19"/>
  <c r="A20" i="19"/>
  <c r="N15" i="19"/>
  <c r="G15" i="19"/>
  <c r="F15" i="19"/>
  <c r="E15" i="19"/>
  <c r="D15" i="19"/>
  <c r="C15" i="19"/>
  <c r="A15" i="19"/>
  <c r="N10" i="19"/>
  <c r="G10" i="19"/>
  <c r="F10" i="19"/>
  <c r="E10" i="19"/>
  <c r="D10" i="19"/>
  <c r="C10" i="19"/>
  <c r="A10" i="19"/>
  <c r="D6" i="19"/>
  <c r="D5" i="19"/>
  <c r="D4" i="19"/>
  <c r="N25" i="18"/>
  <c r="G25" i="18"/>
  <c r="F25" i="18"/>
  <c r="E25" i="18"/>
  <c r="D25" i="18"/>
  <c r="C25" i="18"/>
  <c r="A25" i="18"/>
  <c r="N20" i="18"/>
  <c r="G20" i="18"/>
  <c r="F20" i="18"/>
  <c r="E20" i="18"/>
  <c r="D20" i="18"/>
  <c r="C20" i="18"/>
  <c r="A20" i="18"/>
  <c r="N15" i="18"/>
  <c r="G15" i="18"/>
  <c r="F15" i="18"/>
  <c r="E15" i="18"/>
  <c r="D15" i="18"/>
  <c r="C15" i="18"/>
  <c r="A15" i="18"/>
  <c r="N10" i="18"/>
  <c r="G10" i="18"/>
  <c r="F10" i="18"/>
  <c r="E10" i="18"/>
  <c r="D10" i="18"/>
  <c r="C10" i="18"/>
  <c r="A10" i="18"/>
  <c r="D6" i="18"/>
  <c r="D5" i="18"/>
  <c r="D4" i="18"/>
  <c r="I15" i="19" l="1"/>
  <c r="I20" i="20"/>
  <c r="I20" i="18"/>
  <c r="I15" i="18"/>
  <c r="T27" i="1" l="1"/>
  <c r="Q27" i="1"/>
  <c r="T26" i="1"/>
  <c r="Q26" i="1"/>
  <c r="T25" i="1"/>
  <c r="Q25" i="1"/>
  <c r="T24" i="1"/>
  <c r="Q24" i="1"/>
  <c r="T23" i="1"/>
  <c r="Q23" i="1"/>
  <c r="AD27" i="1"/>
  <c r="J23" i="1"/>
  <c r="I23" i="1"/>
  <c r="X27" i="1" l="1"/>
  <c r="X26" i="1"/>
  <c r="H25" i="20"/>
  <c r="H25" i="18"/>
  <c r="H25" i="19"/>
  <c r="I10" i="18"/>
  <c r="I10" i="20"/>
  <c r="I10" i="19"/>
  <c r="I25" i="18"/>
  <c r="I25" i="19"/>
  <c r="I25" i="20"/>
  <c r="Z26" i="1"/>
  <c r="Y26" i="1" s="1"/>
  <c r="X24" i="1"/>
  <c r="X25" i="1"/>
  <c r="Z23" i="1"/>
  <c r="Y23" i="1" s="1"/>
  <c r="Z27" i="1"/>
  <c r="Y27" i="1" s="1"/>
  <c r="Z25" i="1"/>
  <c r="Y25" i="1" s="1"/>
  <c r="X23" i="1"/>
  <c r="N23" i="1"/>
  <c r="AD26" i="1"/>
  <c r="AC26" i="1" s="1"/>
  <c r="AD24" i="1"/>
  <c r="AC24" i="1" s="1"/>
  <c r="AD25" i="1"/>
  <c r="AC25" i="1" s="1"/>
  <c r="AD23" i="1"/>
  <c r="AC27" i="1"/>
  <c r="Z24" i="1"/>
  <c r="Y24" i="1" s="1"/>
  <c r="T22" i="1"/>
  <c r="Q22" i="1"/>
  <c r="AD22" i="1" s="1"/>
  <c r="AC22" i="1" s="1"/>
  <c r="T21" i="1"/>
  <c r="Q21" i="1"/>
  <c r="T20" i="1"/>
  <c r="Q20" i="1"/>
  <c r="T19" i="1"/>
  <c r="Q19" i="1"/>
  <c r="J19" i="1"/>
  <c r="I19" i="1"/>
  <c r="H20" i="19" l="1"/>
  <c r="H20" i="20"/>
  <c r="H20" i="18"/>
  <c r="J25" i="20"/>
  <c r="J25" i="18"/>
  <c r="J25" i="19"/>
  <c r="AC23" i="1"/>
  <c r="AF23" i="1"/>
  <c r="AE23" i="1" s="1"/>
  <c r="AB23" i="1"/>
  <c r="AA23" i="1" s="1"/>
  <c r="AD21" i="1"/>
  <c r="AC21" i="1" s="1"/>
  <c r="AD20" i="1"/>
  <c r="AC20" i="1" s="1"/>
  <c r="N19" i="1"/>
  <c r="AD19" i="1"/>
  <c r="X22" i="1"/>
  <c r="Z20" i="1"/>
  <c r="Y20" i="1" s="1"/>
  <c r="X20" i="1"/>
  <c r="X21" i="1"/>
  <c r="Z22" i="1"/>
  <c r="Y22" i="1" s="1"/>
  <c r="Z21" i="1"/>
  <c r="Y21" i="1" s="1"/>
  <c r="X19" i="1"/>
  <c r="Z19" i="1"/>
  <c r="K25" i="18" l="1"/>
  <c r="K25" i="19"/>
  <c r="K25" i="20"/>
  <c r="J20" i="18"/>
  <c r="J20" i="19"/>
  <c r="J20" i="20"/>
  <c r="L25" i="18"/>
  <c r="L25" i="19"/>
  <c r="L25" i="20"/>
  <c r="AG23" i="1"/>
  <c r="AF19" i="1"/>
  <c r="AE19" i="1" s="1"/>
  <c r="AC19" i="1"/>
  <c r="AB19" i="1"/>
  <c r="AA19" i="1" s="1"/>
  <c r="Y19" i="1"/>
  <c r="K20" i="19" l="1"/>
  <c r="K20" i="20"/>
  <c r="K20" i="18"/>
  <c r="L20" i="20"/>
  <c r="L20" i="18"/>
  <c r="L20" i="19"/>
  <c r="M25" i="19"/>
  <c r="M25" i="20"/>
  <c r="M25" i="18"/>
  <c r="AG19" i="1"/>
  <c r="M20" i="20" l="1"/>
  <c r="M20" i="18"/>
  <c r="M20" i="19"/>
  <c r="T18" i="1" l="1"/>
  <c r="Q18" i="1"/>
  <c r="T17" i="1"/>
  <c r="Q17" i="1"/>
  <c r="T16" i="1"/>
  <c r="Q16" i="1"/>
  <c r="T15" i="1"/>
  <c r="Q15" i="1"/>
  <c r="J15" i="1"/>
  <c r="I15" i="1"/>
  <c r="H15" i="18" l="1"/>
  <c r="H15" i="19"/>
  <c r="H15" i="20"/>
  <c r="Z15" i="1"/>
  <c r="Y15" i="1" s="1"/>
  <c r="X15" i="1"/>
  <c r="X17" i="1"/>
  <c r="X18" i="1"/>
  <c r="X16" i="1"/>
  <c r="N15" i="1"/>
  <c r="AD18" i="1"/>
  <c r="AD15" i="1"/>
  <c r="AD17" i="1"/>
  <c r="AD16" i="1"/>
  <c r="Z16" i="1"/>
  <c r="Y16" i="1" s="1"/>
  <c r="Z17" i="1"/>
  <c r="Y17" i="1" s="1"/>
  <c r="Z18" i="1"/>
  <c r="Y18" i="1" s="1"/>
  <c r="J15" i="20" l="1"/>
  <c r="J15" i="18"/>
  <c r="J15" i="19"/>
  <c r="AB15" i="1"/>
  <c r="AA15" i="1" s="1"/>
  <c r="K15" i="19" l="1"/>
  <c r="K15" i="20"/>
  <c r="K15" i="18"/>
  <c r="T14" i="1"/>
  <c r="Q14" i="1"/>
  <c r="T13" i="1"/>
  <c r="Q13" i="1"/>
  <c r="T12" i="1"/>
  <c r="Q12" i="1"/>
  <c r="AC18" i="1" l="1"/>
  <c r="AC16" i="1"/>
  <c r="AC17" i="1"/>
  <c r="AD12" i="1"/>
  <c r="AC12" i="1" s="1"/>
  <c r="AD13" i="1"/>
  <c r="AC13" i="1" s="1"/>
  <c r="AD14" i="1"/>
  <c r="AC14" i="1" s="1"/>
  <c r="Q11" i="1"/>
  <c r="T11" i="1"/>
  <c r="T10" i="1"/>
  <c r="AF15" i="1" l="1"/>
  <c r="AE15" i="1" s="1"/>
  <c r="AC15" i="1"/>
  <c r="AD11" i="1"/>
  <c r="Q10" i="1"/>
  <c r="AD10" i="1" s="1"/>
  <c r="J10" i="1"/>
  <c r="X10" i="1" l="1"/>
  <c r="AG15" i="1"/>
  <c r="L15" i="19"/>
  <c r="L15" i="20"/>
  <c r="L15" i="18"/>
  <c r="AC11" i="1"/>
  <c r="Z14" i="1"/>
  <c r="Z11" i="1"/>
  <c r="Z10" i="1"/>
  <c r="Y10" i="1" s="1"/>
  <c r="Z12" i="1"/>
  <c r="Z13" i="1"/>
  <c r="X13" i="1"/>
  <c r="X12" i="1"/>
  <c r="X14" i="1"/>
  <c r="AC10" i="1"/>
  <c r="X11" i="1"/>
  <c r="I10" i="1"/>
  <c r="N10" i="1" l="1"/>
  <c r="J10" i="18" s="1"/>
  <c r="H10" i="18"/>
  <c r="H10" i="19"/>
  <c r="H10" i="20"/>
  <c r="M15" i="20"/>
  <c r="M15" i="18"/>
  <c r="M15" i="19"/>
  <c r="AF10" i="1"/>
  <c r="AE10" i="1" s="1"/>
  <c r="Y13" i="1"/>
  <c r="Y12" i="1"/>
  <c r="Y11" i="1"/>
  <c r="Y14" i="1"/>
  <c r="AB10" i="1"/>
  <c r="AA10" i="1" s="1"/>
  <c r="B249" i="6" a="1"/>
  <c r="B249" i="6" l="1"/>
  <c r="J10" i="19"/>
  <c r="K10" i="18"/>
  <c r="K10" i="19"/>
  <c r="K10" i="20"/>
  <c r="J10" i="20"/>
  <c r="L10" i="20"/>
  <c r="L10" i="19"/>
  <c r="L10" i="18"/>
  <c r="AG10" i="1"/>
  <c r="G238" i="6"/>
  <c r="M10" i="19" l="1"/>
  <c r="M10" i="20"/>
  <c r="M10" i="18"/>
  <c r="B251" i="6"/>
  <c r="B250" i="6"/>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<sst xmlns="http://schemas.openxmlformats.org/spreadsheetml/2006/main" count="2643" uniqueCount="577">
  <si>
    <t xml:space="preserve">                                                                         Consejo Superior de la Judicatura</t>
  </si>
  <si>
    <t xml:space="preserve"> MAPA DE RIESGOS SIGCMA</t>
  </si>
  <si>
    <t>DEPENDENCIA (Unidad misional del CSJ o Unidad de la DEAJ o Seccional o CSJ en caso de despachos judiciales certificados)</t>
  </si>
  <si>
    <t>DIRECCIÓN EJECUTIVA SECCIONAL DE ADMINISTRACCIÓN JUDICIAL BUCARAMANGA</t>
  </si>
  <si>
    <t>PROCESO (indique el tipo de proceso si es Estratégico. Misional, Apoyo, Evaluación y Mejora y especifique el nombre del proceso)</t>
  </si>
  <si>
    <t>Apoyo</t>
  </si>
  <si>
    <t>SISTEMA DE SEGURIDAD Y SALUD EN EL TRABAJO</t>
  </si>
  <si>
    <t>CONSEJO SUPERIOR DE LA JUDICATURA</t>
  </si>
  <si>
    <t>CONSEJO SECCIONAL DE LA JUDICATURA</t>
  </si>
  <si>
    <t>DIRECCIÓN SECCIONAL DE ADMINISTRACIÓN JUDICIAL</t>
  </si>
  <si>
    <t>X</t>
  </si>
  <si>
    <t>DESPACHO JUDICIAL CERTIFICADO</t>
  </si>
  <si>
    <t>FECHA</t>
  </si>
  <si>
    <t xml:space="preserve">PROCESO </t>
  </si>
  <si>
    <t>OBJETIVO DEL PROCESO</t>
  </si>
  <si>
    <t xml:space="preserve">CONTEXTO EXTERNO </t>
  </si>
  <si>
    <t>FACTORES TEMÁTICOS</t>
  </si>
  <si>
    <t>No.</t>
  </si>
  <si>
    <t xml:space="preserve">AMENAZAS (Factores específicos) </t>
  </si>
  <si>
    <t xml:space="preserve">No. </t>
  </si>
  <si>
    <t xml:space="preserve">OPORTUNIDADES (Factores específicos) </t>
  </si>
  <si>
    <t xml:space="preserve">CONTEXTO INTERNO </t>
  </si>
  <si>
    <t xml:space="preserve">DEBILIDADES  (Factores específicos)  </t>
  </si>
  <si>
    <t>Recursos financieros (presupuesto de funcionamiento, recursos de inversión</t>
  </si>
  <si>
    <t xml:space="preserve">Tecnológicos </t>
  </si>
  <si>
    <t>Ambientales</t>
  </si>
  <si>
    <t>ESTRATEGIAS  DOFA</t>
  </si>
  <si>
    <t>ESTRATEGIA/ACCIÓN/ PROYECTO</t>
  </si>
  <si>
    <t xml:space="preserve">GESTIONA </t>
  </si>
  <si>
    <t xml:space="preserve">DOCUMENTADA EN </t>
  </si>
  <si>
    <t>A</t>
  </si>
  <si>
    <t>O</t>
  </si>
  <si>
    <t>D</t>
  </si>
  <si>
    <t>F</t>
  </si>
  <si>
    <t xml:space="preserve">Plan de acción </t>
  </si>
  <si>
    <t>Matriz Mapa de Riesgos</t>
  </si>
  <si>
    <t>Orientaciones Generales</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</si>
  <si>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rgb="FF002060"/>
        <rFont val="Arial Narrow"/>
        <family val="2"/>
      </rPr>
      <t>Paso 2: identificación del riesgo</t>
    </r>
    <r>
      <rPr>
        <sz val="11"/>
        <rFont val="Arial Narrow"/>
        <family val="2"/>
      </rPr>
      <t xml:space="preserve">, donde se explica ampliamente las bases para adelantar este análisis.
Así mismo, considere en el </t>
    </r>
    <r>
      <rPr>
        <b/>
        <sz val="11"/>
        <color rgb="FF002060"/>
        <rFont val="Arial Narrow"/>
        <family val="2"/>
      </rPr>
      <t>Paso 3: valoración del riesgo</t>
    </r>
    <r>
      <rPr>
        <sz val="11"/>
        <rFont val="Arial Narrow"/>
        <family val="2"/>
      </rPr>
      <t xml:space="preserve"> los lineamientos para definir el No. de veces que se hace la actividad con la cual se relaciona el riesgo y su impacto en términos establecidos en la Tabla de Impacto. En este mismo paso se analizan los controles que deben responder a los atributos de eficiencia e informativos.
</t>
    </r>
  </si>
  <si>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acorde con el nivel de desagregación que se considere necesaria.</t>
    </r>
  </si>
  <si>
    <t>Columna</t>
  </si>
  <si>
    <t>Descripción - Lineamientos para el diligenciamiento</t>
  </si>
  <si>
    <t>Proceso</t>
  </si>
  <si>
    <t>Diligencie el nombre del proceso al cual se le identificarán y valorarán los riesgos.</t>
  </si>
  <si>
    <t>Objetivo</t>
  </si>
  <si>
    <t>Diligencie el objetivo del proceso.</t>
  </si>
  <si>
    <t>Alcance</t>
  </si>
  <si>
    <t>Diligencie el alcance del proceso.</t>
  </si>
  <si>
    <t>Referencia</t>
  </si>
  <si>
    <t xml:space="preserve">Permite definir el consecutivo de riesgos.
</t>
  </si>
  <si>
    <t>Impacto</t>
  </si>
  <si>
    <t>Analice las consecuencias que puede ocasionar a la organización la materialización del riesgo y escoja en la lista desplegable.</t>
  </si>
  <si>
    <t>Causa Inmediata</t>
  </si>
  <si>
    <t>Circunstancias bajo las cuales se presenta el riesgo, es la situación más evidente frente al riesgo, redacte de la forma más concreta posible.</t>
  </si>
  <si>
    <t>Causa Raíz</t>
  </si>
  <si>
    <t>Causa  principal  o básica, corresponde a las razones por la cuales se puede presentar  el riesgo, redacte de la forma más concreta posible.</t>
  </si>
  <si>
    <t>Descripción del Riesgo</t>
  </si>
  <si>
    <r>
      <t xml:space="preserve">Consolida o resume los análisis sobre impacto + causa raíz, permitiendo contar con una redacción clara y concreta del riesgo identificado. Tenga en cuenta la estructura de alto nivel establecida , inicia con </t>
    </r>
    <r>
      <rPr>
        <b/>
        <sz val="9"/>
        <color theme="9" tint="-0.249977111117893"/>
        <rFont val="Arial Narrow"/>
        <family val="2"/>
      </rPr>
      <t xml:space="preserve">POSIBILIDAD DE + Impacto para la entidad + Causa Raíz </t>
    </r>
  </si>
  <si>
    <t>Clasificación del Riesgo</t>
  </si>
  <si>
    <t>Utilice la lista de despligue que se encuentra parametrizada, le aparecerán las opciones: 1)Daños Activos Fijos/Eventos Externos, 2)Ejecucion y Administracion de procesos, 3)Fallas Tecnologicas, 4)Fraude Externo, 5)Fraude Interno, 6)Relaciones Laborales, 7)Usuarios, productos y practicas organizacionales, 8)Evento Internos Ambientales</t>
  </si>
  <si>
    <t>Frecuencia con la cual se lleva a cabo la actividad</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</si>
  <si>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I-J)</t>
  </si>
  <si>
    <t>Criterios de Impacto</t>
  </si>
  <si>
    <t>Utilice la lista de despligue que se encuentra parametrizada, le aparecerán las opciones de la tabla de Impacto del presente documento. La matriz automáticamente hará el cálculo para el nivel de impacto inherente (Columnas L-M)</t>
  </si>
  <si>
    <t>Zona de Riesgo Inherente</t>
  </si>
  <si>
    <t>Teniendo en cuenta que ingresó la información de PROBABILIDAD e IMPACTO, la matriz automáticamente hará el cálculo para la zona de riesgo inherente (Columna N)</t>
  </si>
  <si>
    <t>Descripción del Control</t>
  </si>
  <si>
    <t xml:space="preserve">Recuerde que el control se define como la medida que permite reducir o mitigar un riesgo. Defina el control (es) que atacan las causas del riesgo, </t>
  </si>
  <si>
    <t>Afectación</t>
  </si>
  <si>
    <t>Esta casilla no se diligencia, depende de la selección en la columna R.</t>
  </si>
  <si>
    <r>
      <t xml:space="preserve">ATRIBUTOS EFICIENCIA
</t>
    </r>
    <r>
      <rPr>
        <sz val="9"/>
        <rFont val="Arial Narrow"/>
        <family val="2"/>
      </rPr>
      <t>Tipo</t>
    </r>
  </si>
  <si>
    <t>Utilice la lista de despligue que se encuentra parametrizada, le aparecerán las opciones: 1)Preventivo, 2)Detectivo, 3)Correctivo.</t>
  </si>
  <si>
    <r>
      <t xml:space="preserve">ATRIBUTOS EFICIENCIA
</t>
    </r>
    <r>
      <rPr>
        <sz val="9"/>
        <rFont val="Arial Narrow"/>
        <family val="2"/>
      </rPr>
      <t>Implementación</t>
    </r>
  </si>
  <si>
    <t>Utilice la lista de despligue que se encuentra parametrizada, le aparecerán las opciones: 1)Automático, 2)Manual.</t>
  </si>
  <si>
    <r>
      <t xml:space="preserve">ATRIBUTOS EFICIENCIA
</t>
    </r>
    <r>
      <rPr>
        <sz val="9"/>
        <rFont val="Arial Narrow"/>
        <family val="2"/>
      </rPr>
      <t>Calificación</t>
    </r>
  </si>
  <si>
    <t xml:space="preserve">La matriz automáticamente hará el cálculo para el control analizado (Columna T) </t>
  </si>
  <si>
    <r>
      <t xml:space="preserve">ATRIBUTOS INFORMATIVOS
</t>
    </r>
    <r>
      <rPr>
        <sz val="9"/>
        <rFont val="Arial Narrow"/>
        <family val="2"/>
      </rPr>
      <t>Documentación</t>
    </r>
  </si>
  <si>
    <t xml:space="preserve">Utilice la lista de despligue que se encuentra parametrizada, le aparecerán las opciones: 1)Documentado, 2)Sin documentar. Estas no se presentan valoración </t>
  </si>
  <si>
    <r>
      <t xml:space="preserve">ATRIBUTOS INFORMATIVOS
</t>
    </r>
    <r>
      <rPr>
        <sz val="9"/>
        <rFont val="Arial Narrow"/>
        <family val="2"/>
      </rPr>
      <t>Frecuencia</t>
    </r>
  </si>
  <si>
    <t xml:space="preserve">Utilice la lista de despligue que se encuentra parametrizada, le aparecerán las opciones: 1)Continua, 2)Aleatoria. Estas no se presentan valoración </t>
  </si>
  <si>
    <r>
      <t xml:space="preserve">ATRIBUTOS INFORMATIVOS
</t>
    </r>
    <r>
      <rPr>
        <sz val="9"/>
        <rFont val="Arial Narrow"/>
        <family val="2"/>
      </rPr>
      <t>Registro</t>
    </r>
  </si>
  <si>
    <t xml:space="preserve">Utilice la lista de despligue que se encuentra parametrizada, le aparecerán las opciones: 1)Con Registro, 2) Sin Registro.Estas no se presentan valoración </t>
  </si>
  <si>
    <t>Evaluación del Nivel de Riesgo - Nivel de Riesgo Residual</t>
  </si>
  <si>
    <r>
      <t>La matriz automáticamente hará el cálculo, acorde con el control o controles definidos con sus atributos analizados, lo que permitirá establecer e</t>
    </r>
    <r>
      <rPr>
        <sz val="9"/>
        <color theme="1"/>
        <rFont val="Arial Narrow"/>
        <family val="2"/>
      </rPr>
      <t>l nivel de riesgo inherente</t>
    </r>
    <r>
      <rPr>
        <sz val="9"/>
        <rFont val="Arial Narrow"/>
        <family val="2"/>
      </rPr>
      <t xml:space="preserve"> (Columnas AA -AD- AE-AF-AG-AH).</t>
    </r>
  </si>
  <si>
    <t>Tratamiento</t>
  </si>
  <si>
    <t>Utilice la lista de despligue que se encuentra parametrizada, le aparecerán las opciones: 1)Aceptar, 2)Evitar, 3)Reducir (compartir), 4)Reducir (mitigar) y tener en cuenta el tratamiento a  implementar que se encuentra estipulado en la Hoja 10 de Matriz de Calor en la parte derecha.</t>
  </si>
  <si>
    <r>
      <t xml:space="preserve">Plan de Acción
</t>
    </r>
    <r>
      <rPr>
        <sz val="9"/>
        <rFont val="Arial Narrow"/>
        <family val="2"/>
      </rPr>
      <t xml:space="preserve">Responsable, fecha implementación, fecha seguimiento, seguimiento. </t>
    </r>
  </si>
  <si>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</si>
  <si>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t>Estado</t>
  </si>
  <si>
    <t>Utilice la lista de despligue que se encuentra parametrizada, le aparecerán las opciones: 1)Finalizado, 2)En curso, la selección en este caso dependerá de las acciones del plan que se hayan establecido en cada caso.</t>
  </si>
  <si>
    <r>
      <t xml:space="preserve"> -</t>
    </r>
    <r>
      <rPr>
        <sz val="11"/>
        <rFont val="Arial Narrow"/>
        <family val="2"/>
      </rPr>
      <t xml:space="preserve"> </t>
    </r>
    <r>
      <rPr>
        <b/>
        <sz val="11"/>
        <rFont val="Arial Narrow"/>
        <family val="2"/>
      </rPr>
      <t xml:space="preserve"> Hoja 6 Clasificación del Riesgo:</t>
    </r>
    <r>
      <rPr>
        <sz val="11"/>
        <rFont val="Arial Narrow"/>
        <family val="2"/>
      </rPr>
      <t xml:space="preserve"> Información pertinente refente a la clasificación de los riesgos asociados.</t>
    </r>
  </si>
  <si>
    <r>
      <t xml:space="preserve"> -</t>
    </r>
    <r>
      <rPr>
        <sz val="11"/>
        <rFont val="Arial Narrow"/>
        <family val="2"/>
      </rPr>
      <t xml:space="preserve"> </t>
    </r>
    <r>
      <rPr>
        <b/>
        <sz val="11"/>
        <rFont val="Arial Narrow"/>
        <family val="2"/>
      </rPr>
      <t xml:space="preserve"> Hoja 7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</si>
  <si>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8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</si>
  <si>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9 Tabla de Valoración de Controles: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</si>
  <si>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10 Matriz de Calor: </t>
    </r>
    <r>
      <rPr>
        <sz val="11"/>
        <rFont val="Arial Narrow"/>
        <family val="2"/>
      </rPr>
      <t xml:space="preserve">En esta hoja, en la medida en que ese diligencia el Mapa Final, se verán reflejados los riesgos en su zona correspondiente. Esta hoja no se diligencia se genera de manera automática.
</t>
    </r>
  </si>
  <si>
    <r>
      <t xml:space="preserve"> -  </t>
    </r>
    <r>
      <rPr>
        <b/>
        <sz val="10"/>
        <rFont val="Arial Narrow"/>
        <family val="2"/>
      </rPr>
      <t>Hoja 11 a la 14 Seguimientos Trimestrales</t>
    </r>
    <r>
      <rPr>
        <sz val="10"/>
        <rFont val="Arial Narrow"/>
        <family val="2"/>
      </rPr>
      <t xml:space="preserve">: En estas hojas de cálculo se realiza el seguimiento trimestral del mapa final de riesgos </t>
    </r>
  </si>
  <si>
    <t xml:space="preserve">MATRIZ DE RIESGOS SIGCMA </t>
  </si>
  <si>
    <t>SIGCMA</t>
  </si>
  <si>
    <t>Proceso:</t>
  </si>
  <si>
    <t>SISTEMA DE GESTIÓN DE SEGURIDAD Y SALUD EN EL TRABAJO - SG-SST</t>
  </si>
  <si>
    <t>Objetivo:</t>
  </si>
  <si>
    <t>Velar por el bienestar, la salud y seguridad en el trabajo de todos los servidores judiciales mediante el PHVA del Sistema de Gestión y Seguridad en el trabajo (SG-SST) en el marco del sistema de gestión de calidad y Medio Ambiente</t>
  </si>
  <si>
    <t>Alcance:</t>
  </si>
  <si>
    <t>Nivel Nacional</t>
  </si>
  <si>
    <t>Identificación del riesgo</t>
  </si>
  <si>
    <t>Análisis del riesgo inherente</t>
  </si>
  <si>
    <t>Evaluación del riesgo - Valoración de los controles</t>
  </si>
  <si>
    <t>Evaluación del riesgo - Nivel del riesgo residual</t>
  </si>
  <si>
    <t>Plan de Acción</t>
  </si>
  <si>
    <t>N.</t>
  </si>
  <si>
    <t>Riesgo</t>
  </si>
  <si>
    <t>Causas Inmediata</t>
  </si>
  <si>
    <t>Frecuencia con la cual se realiza la actividad</t>
  </si>
  <si>
    <t>Probabilidad Inherente</t>
  </si>
  <si>
    <t>%</t>
  </si>
  <si>
    <t>Criterios de impacto</t>
  </si>
  <si>
    <t>Impacto 
Inherente</t>
  </si>
  <si>
    <t>No. Control</t>
  </si>
  <si>
    <t>Atributos</t>
  </si>
  <si>
    <t>Probabilidad Residual</t>
  </si>
  <si>
    <t>Probabilidad Residua Finall</t>
  </si>
  <si>
    <t>Impacto Residual Final</t>
  </si>
  <si>
    <t>Zona de Riesgo Final</t>
  </si>
  <si>
    <t>Responsable</t>
  </si>
  <si>
    <t>Fecha Implementación</t>
  </si>
  <si>
    <t>Fecha Seguimiento</t>
  </si>
  <si>
    <t>Seguimiento</t>
  </si>
  <si>
    <t>Tipo</t>
  </si>
  <si>
    <t>Implementación</t>
  </si>
  <si>
    <t>Calificación</t>
  </si>
  <si>
    <t>Documentación</t>
  </si>
  <si>
    <t>Frecuencia</t>
  </si>
  <si>
    <t>Evidencia</t>
  </si>
  <si>
    <t>Probabilidad Residual Final</t>
  </si>
  <si>
    <t>Incumplimiento del plan de trabajo SG-SST</t>
  </si>
  <si>
    <t>Incumplimiento de las metas establecidas</t>
  </si>
  <si>
    <t>1. La baja asistencia de los servidores judiciales por la falta de compromiso 
2. Jefe inmediato no concede permiso y/o comisiones de servicios.
3.  Alto volumen de trabajo que impide la participación a las diferentes actividades. 
4. Tardanza en la planeación de las actividades</t>
  </si>
  <si>
    <t>Baja participación en las actividades programadas en el plan de trabajo de SG-SST</t>
  </si>
  <si>
    <t>Posibilidad de incumplimiento de las metas establecidas en el Plan de Trabajo del Sistema de Gestión de Seguridad y Salud en el Trabajo por la Baja participación en las actividades programadas en el plan de trabajo de SG-SST</t>
  </si>
  <si>
    <t>Usuarios, productos y prácticas organizacionales</t>
  </si>
  <si>
    <t>Incumplimiento máximo del 20% de la meta planeada</t>
  </si>
  <si>
    <t>Sensibilización masiva a funcionarios y empleados a través del correo institucional y/o grupos de whatsapp.</t>
  </si>
  <si>
    <t>Preventivo</t>
  </si>
  <si>
    <t>Automático</t>
  </si>
  <si>
    <t>Documentado</t>
  </si>
  <si>
    <t>Continua</t>
  </si>
  <si>
    <t>Con Registro</t>
  </si>
  <si>
    <t>Aceptar</t>
  </si>
  <si>
    <t>Comunicaciones a través de Oficios, Circulares y Memorandos indicando la obligatoriedad de participar en las actividades diseñadas por el sistema, indicando la normatividad que rige la materia, normas convencionales y los incentivos establecidos.</t>
  </si>
  <si>
    <t>Manual</t>
  </si>
  <si>
    <t>Envio de convocatorias de las actividades a través de visitas a los lugares de trabajo, o través de medios electrónicos.</t>
  </si>
  <si>
    <t>Realizar Solicitudes de presupuesto.</t>
  </si>
  <si>
    <t xml:space="preserve"> Remitir las solicitudes de justificación de necesidades a DESAJ Bucaramanga y la DEAJ.</t>
  </si>
  <si>
    <t>Incumplimiento de las Normas de SG-SST</t>
  </si>
  <si>
    <t>Reputacional</t>
  </si>
  <si>
    <t xml:space="preserve">1. Falta de compromiso por parte de los nominadores y su equipo de trabajo para participar en las actividades de promoción y prevención de SG-SST
2. Desconocimiento de la ley.
3. Falta sensibilización a los funcionarios y servidores judiciales.
4. Presupuesto insuficiente para efectuar los arreglos locativos que generan accidentes de trabajo.
</t>
  </si>
  <si>
    <t>Incumplimiento cumplimiento de normas legalmente establecidas, resoluciones, decretos y leyes que contemplan las obligaciones que tienen los Empleadores y Trabajadores.</t>
  </si>
  <si>
    <t>Posibilidad de perdida reputacional al Infringir el cumplimiento de normas legalmente establecidas, resoluciones, decretos y leyes que contemplan las obligaciones que tienen los Empleadores y Trabajadores.</t>
  </si>
  <si>
    <t>El riesgo afecta la imagen de la entidad con algunos usuarios de relevancia frente al logro de los objetivos</t>
  </si>
  <si>
    <t>Convocatoria por parte de la Dirección Ejecutiva mediante a través de correos electronicos institucionales, en el que se les indica la importancia de la participación de los servidores en actividades de Seguridad y Salud en el Trabajo SG-SST.</t>
  </si>
  <si>
    <t>Evitar</t>
  </si>
  <si>
    <t>Capacitaciones de los diferentes programas mediante visitas a los despachos judiciales por parte de la ARL y miembros del Comité SST (puesto a puesto) y de manera virtual, de acuerdo de la modalidad de trabajo en la actualidad.</t>
  </si>
  <si>
    <t>Solicitar al area administrativa que se gestionen    los arreglos locativos que generan accidentes de trabajo o que han sido evidenciados en las inspecciones de seguridad.</t>
  </si>
  <si>
    <t>Realizar llamadas telefónicas a los servidores judiciales, invitandolos e incentivandolos a la participación de las actividades programadas o traves de los grupos de watssap.</t>
  </si>
  <si>
    <t>Corrupción</t>
  </si>
  <si>
    <t>Reputacional(Corrupción)</t>
  </si>
  <si>
    <t>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t>
  </si>
  <si>
    <t>Carencia de transparencia, imparcialidad, moralidad y ética Judicial</t>
  </si>
  <si>
    <t xml:space="preserve">Posibilidad de actos indebidos (corrupción) de  los servidores judiciales debido a la carencia de transparencia, imparcialidad, moralidad y ética Judicial </t>
  </si>
  <si>
    <t>Fraude Interno</t>
  </si>
  <si>
    <t>conformación equipo investigador del COPASST.</t>
  </si>
  <si>
    <t>Supervisión contractual.</t>
  </si>
  <si>
    <t>Informes de Gestión seguimiento a la contratación, rendición de cuentas, Auditorias Internas, Externas de Control Interno y de entes de control.</t>
  </si>
  <si>
    <t>Detectivo</t>
  </si>
  <si>
    <t>Monitoreo y control por medio de las Auditorias Internas, Externas de Control Interno y de entes de control</t>
  </si>
  <si>
    <t>Interrupción o demora en el proceso de 
Gestión de seguridad y salud en el trabajo</t>
  </si>
  <si>
    <t xml:space="preserve">1. Paros/movilizaciones que afectan el proceso
2. Disturbios o hechos violentos
3.Decreto de estado de emergencia económica y social
4.Emergencias Ambientales
6. Fallas técnologicas </t>
  </si>
  <si>
    <t>Sucesos de fuerza mayor que imposibilitan el cumplimiento de las actividades asociadas al proceso Gestión de seguridad y salud en el trabajo</t>
  </si>
  <si>
    <t>Posibilidad de incumplimiento de las metas por sucesos de fuerza mayor que imposibilitan el cumplimiento de las actividades asociadas al proceso Gestión de seguridad y salud en el trabajo</t>
  </si>
  <si>
    <t>Ejecución y Administración de Procesos</t>
  </si>
  <si>
    <t>Afecta la Prestación del Servicio de Administración de Justicia en 20%</t>
  </si>
  <si>
    <t>Implementación de herramientas tecnológicas propias de la entidad para el trabajo en casa.</t>
  </si>
  <si>
    <t>Políticas y directrices claras aplicadas para evacuar y proteger a los servidores judiciales.</t>
  </si>
  <si>
    <t>Programa de Prevención por parte de la ARL.</t>
  </si>
  <si>
    <t>Normatividad (Leyes, Resoluciones) adoptada por el Gobierno Nacional por  la Emergencia Sanitaria para cumplir con los protocolos de bioseguridad y medidas de protección.</t>
  </si>
  <si>
    <t>Elaboración  y aplicación de medidas de prevención, contención y mitigación del riesgo  ambiental asociado por parte de la entidad.</t>
  </si>
  <si>
    <t>DAÑOS ACTIVOS FIJOS/ EVENTOS EXTERNOS</t>
  </si>
  <si>
    <t>EJECUCIÓN Y ADMINISTRACIÓN DE PROCESOS</t>
  </si>
  <si>
    <t>FALLAS TECNÓLOGICAS</t>
  </si>
  <si>
    <t>FRAUDE EXTERNO</t>
  </si>
  <si>
    <t>FRAUDE INTERNO</t>
  </si>
  <si>
    <t>RELACIONES LABORALES</t>
  </si>
  <si>
    <t>USUARIOS, PRODUCTOS Y PRÁCTICAS ORGANIZACIONALES</t>
  </si>
  <si>
    <t>EVENTOS INTERNOS AMBIENTALES</t>
  </si>
  <si>
    <t>Pérdida por daños o extravíos de los activos fijos por desastres naturales u otros riesgos/eventos externos como atentados, vandalismo, orden público.</t>
  </si>
  <si>
    <t>Pérdidas derivadas de errores en la ejecución y administración de procesos.</t>
  </si>
  <si>
    <t>Errores en hardware, software, telecomunicaciones, interrupción de servicios básicos.</t>
  </si>
  <si>
    <t>Pérdida derivada de actos de fraude por personas ajenas a la organización (no participa personal de la entidad).</t>
  </si>
  <si>
    <t>Pérdida debido a actos de fraude, actuaciones irregulares, comisión de hechos delictivos abuso de confianza, apropiación indebida, incumplimiento d e regulaciones legales o internas de la entidad en las cuales está involucrado por lo menos 1 participante interno de la organización, son realizadas de forma intencional y/o con ánimo de lucro para sí mismo o para terceros.</t>
  </si>
  <si>
    <t>Pérdidas que surgen de acciones contrarias a las leyes o acuerdos de empleo, salud o seguridad, del pago de demandas por daños personales o de discriminación.</t>
  </si>
  <si>
    <t>Fallas negligentes o involuntarias de las obligaciones frente a los usuarios y que impiden satisfacer una obligación profesional frente a éstos.</t>
  </si>
  <si>
    <t xml:space="preserve">Efectos ambientales internos que puedan afectar la entidad y por ende causando un impacto al medio ambiente </t>
  </si>
  <si>
    <t>Tabla Criterios para definir el nivel de probabilidad</t>
  </si>
  <si>
    <t>Frecuencia de la Actividad</t>
  </si>
  <si>
    <t>Probabilidad</t>
  </si>
  <si>
    <t>Muy Baja</t>
  </si>
  <si>
    <t>La actividad que conlleva el riesgo se ejecuta como máximo 2 veces por año</t>
  </si>
  <si>
    <t>Baja</t>
  </si>
  <si>
    <t>La actividad que conlleva el riesgo se ejecuta de 3 a 24 veces por año</t>
  </si>
  <si>
    <t>Media</t>
  </si>
  <si>
    <t>La actividad que conlleva el riesgo se ejecuta de 24 a 500 veces por año</t>
  </si>
  <si>
    <t>Alta</t>
  </si>
  <si>
    <t>La actividad que conlleva el riesgo se ejecuta mínimo 500 veces al año y máximo 5000 veces por año</t>
  </si>
  <si>
    <t>Muy Alta</t>
  </si>
  <si>
    <t>La actividad que conlleva el riesgo se ejecuta más de 5000 veces por año</t>
  </si>
  <si>
    <t>Tabla Criterios para definir el nivel de impacto</t>
  </si>
  <si>
    <t>Afectación Económica (o presupuestal)</t>
  </si>
  <si>
    <t>Pérdida Reputacional</t>
  </si>
  <si>
    <t>Insignificante</t>
  </si>
  <si>
    <t xml:space="preserve">Leve </t>
  </si>
  <si>
    <t xml:space="preserve">Afectación menor a 10 SMLMV </t>
  </si>
  <si>
    <t>El riesgo afecta la imagen de alguna área de la organización</t>
  </si>
  <si>
    <t>Menor</t>
  </si>
  <si>
    <t xml:space="preserve">Entre 10 y 50 SMLMV </t>
  </si>
  <si>
    <t>El riesgo afecta la imagen de la entidad internamente, de conocimiento general, nivel interno, alta dirección, contratista y/o de provedores</t>
  </si>
  <si>
    <t>Moderado</t>
  </si>
  <si>
    <t xml:space="preserve">Moderado </t>
  </si>
  <si>
    <t xml:space="preserve">Entre 50 y 100 SMLMV </t>
  </si>
  <si>
    <t>Mayor</t>
  </si>
  <si>
    <t xml:space="preserve">Mayor </t>
  </si>
  <si>
    <t xml:space="preserve">Entre 100 y 500 SMLMV </t>
  </si>
  <si>
    <t>El riesgo afecta la imagen de de la entidad con efecto publicitario sostenido a nivel del sector justicia</t>
  </si>
  <si>
    <t>Catastrófico</t>
  </si>
  <si>
    <t xml:space="preserve">Catastrófico </t>
  </si>
  <si>
    <t xml:space="preserve">Mayor a 500 SMLMV </t>
  </si>
  <si>
    <t>El riesgo afecta la imagen de la entidad a nivel nacional, con efecto publicitarios sostenible a nivel país</t>
  </si>
  <si>
    <t>Afectación Económica</t>
  </si>
  <si>
    <t>Impacto que afecte la ejecución presupuestal en un valor ≥0,5%.</t>
  </si>
  <si>
    <t>Impacto que afecte la ejecución presupuestal en un valor ≥1%.</t>
  </si>
  <si>
    <t>Impacto que afecte la ejecución presupuestal en un valor ≥5%.</t>
  </si>
  <si>
    <t>Impacto que afecte la ejecución presupuestal en un valor ≥20%.</t>
  </si>
  <si>
    <t>Impacto que afecte la ejecución presupuestal en un valor ≥50%.</t>
  </si>
  <si>
    <t>Incumplimiento máximo del 5% de la meta planeada</t>
  </si>
  <si>
    <t>Incumplimiento máximo del 15% de la meta planeada</t>
  </si>
  <si>
    <t>Incumplimiento máximo del 50% de la meta planeada</t>
  </si>
  <si>
    <t>Incumplimiento máximo del 80% de la meta planeada</t>
  </si>
  <si>
    <t>Prestación del Servicio de Justicia</t>
  </si>
  <si>
    <t>Afecta la Prestación del Servicio de Administración de Justicia en 5%</t>
  </si>
  <si>
    <t>Afecta la Prestación del Servicio de Administración Justicia en 10%</t>
  </si>
  <si>
    <t>Afecta la Prestación del Servicio de Justicia en 15%</t>
  </si>
  <si>
    <t>Afecta la Prestación del Servicio de Administración Justicia en 20%</t>
  </si>
  <si>
    <t>Afecta la Prestación del Servicio de Administración Justicia en más del 50%</t>
  </si>
  <si>
    <t xml:space="preserve">     Entre 50 y 100 SMLMV </t>
  </si>
  <si>
    <t xml:space="preserve">     El riesgo afecta la imagen de la entidad con algunos usuarios de relevancia frente al logro de los objetivos</t>
  </si>
  <si>
    <t>Afectación Ambiental</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</si>
  <si>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</si>
  <si>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</si>
  <si>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</si>
  <si>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</si>
  <si>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</si>
  <si>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Vulneración de los derechos fundamentales de los ciudadanos</t>
  </si>
  <si>
    <t>Cualquier afectación a la violacion de los derechosn de los cuidadanos se considera con consecuencias altas.</t>
  </si>
  <si>
    <t>Cualquier afectación la violacion de los derechos de los ciudadanos se considera con consecuencias desastrosas.</t>
  </si>
  <si>
    <t>Reputacional (Corrupción)</t>
  </si>
  <si>
    <t>Cualquier acto indebido de los servidores judiciales genera altas consecuencias para la entidad</t>
  </si>
  <si>
    <t>Cualquier acto indebido de los servidores judiciales genera consecuencias desastrosas para la entidad</t>
  </si>
  <si>
    <t>Criterios</t>
  </si>
  <si>
    <t>Subcriterios</t>
  </si>
  <si>
    <t>Afectación Económica o presupuestal</t>
  </si>
  <si>
    <t>Afectación menor a 10 SMLMV .</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</si>
  <si>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</si>
  <si>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</si>
  <si>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Tabla Atributos de para el diseño del control</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</si>
  <si>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</si>
  <si>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</si>
  <si>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</si>
  <si>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</si>
  <si>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</si>
  <si>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</si>
  <si>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Correctivo</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</si>
  <si>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</si>
  <si>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</si>
  <si>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</si>
  <si>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</si>
  <si>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Controles que están documentados en el proceso, ya sea en manuales, procedimientos, flujogramas o cualquier otro documento propio del proceso.</t>
  </si>
  <si>
    <t>-</t>
  </si>
  <si>
    <t>Sin Documentar</t>
  </si>
  <si>
    <t>Identifica a los controles que pese a que se ejecutan en el proceso no se encuentran documentados en ningún documento propio del proceso</t>
  </si>
  <si>
    <t>Este atributo identifica a los controles que se ejecutan siempre que se realiza la actividad originadora del riesgo.</t>
  </si>
  <si>
    <t>Aleatoria</t>
  </si>
  <si>
    <t>Este atributo identifica a los controles que no siempre se ejecutan cuando se realiza la actividad originadora del riesgo</t>
  </si>
  <si>
    <t>El control deja un registro que permite evidenciar la ejecución del control</t>
  </si>
  <si>
    <t>Sin Registro</t>
  </si>
  <si>
    <t>El control no deja registro de la ejecución del control</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</si>
  <si>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</si>
  <si>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t>
  </si>
  <si>
    <t>Muy Alta
100%</t>
  </si>
  <si>
    <t/>
  </si>
  <si>
    <t>Extremo</t>
  </si>
  <si>
    <t>Evitar,Reducir (Compartir),Reducir(Mitigar)</t>
  </si>
  <si>
    <t>Alta
80%</t>
  </si>
  <si>
    <t>Alto</t>
  </si>
  <si>
    <t>Reducir (Compartir),Reducir(Mitigar), Evitar</t>
  </si>
  <si>
    <t>Media
60%</t>
  </si>
  <si>
    <t>Aceptar el riesgo, Reducir (Compartir),Reducir(Mitigar)</t>
  </si>
  <si>
    <t>Baja
40%</t>
  </si>
  <si>
    <t>Bajo</t>
  </si>
  <si>
    <t>Aceptar el riesgo</t>
  </si>
  <si>
    <t>Muy Baja
20%</t>
  </si>
  <si>
    <t>Leve
20%</t>
  </si>
  <si>
    <t>Menor
40%</t>
  </si>
  <si>
    <t>Moderado
60%</t>
  </si>
  <si>
    <t>Mayor
80%</t>
  </si>
  <si>
    <t>Catastrófico
100%</t>
  </si>
  <si>
    <t>Muy BajaLeve</t>
  </si>
  <si>
    <t>Leve</t>
  </si>
  <si>
    <t>PreventivoAutomático</t>
  </si>
  <si>
    <t>Muy BajaMenor</t>
  </si>
  <si>
    <t>PreventivoManual</t>
  </si>
  <si>
    <t>Muy BajaModerado</t>
  </si>
  <si>
    <t xml:space="preserve">Probabilidad Residual </t>
  </si>
  <si>
    <t>DetectivoAutomático</t>
  </si>
  <si>
    <t>Muy BajaMayor</t>
  </si>
  <si>
    <t xml:space="preserve">Alto </t>
  </si>
  <si>
    <t>DetectivoManual</t>
  </si>
  <si>
    <t>Muy BajaCatastrófico</t>
  </si>
  <si>
    <t>CorrectivoAutomático</t>
  </si>
  <si>
    <t>BajaLeve</t>
  </si>
  <si>
    <t>CorrectivoManual</t>
  </si>
  <si>
    <t>BajaMenor</t>
  </si>
  <si>
    <t>BajaModerado</t>
  </si>
  <si>
    <t>BajaMayor</t>
  </si>
  <si>
    <t>Impacto Inherente</t>
  </si>
  <si>
    <t>Riesgo Final</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</si>
  <si>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</si>
  <si>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</si>
  <si>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</si>
  <si>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</si>
  <si>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</si>
  <si>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</si>
  <si>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</si>
  <si>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</si>
  <si>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</si>
  <si>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</si>
  <si>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</si>
  <si>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</si>
  <si>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</si>
  <si>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</si>
  <si>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</si>
  <si>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</si>
  <si>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MuyAltaLeve</t>
  </si>
  <si>
    <t>MuyAltaMenor</t>
  </si>
  <si>
    <t>MuyAltaModerado</t>
  </si>
  <si>
    <t>MuyAltaMayor</t>
  </si>
  <si>
    <t>MuyAltaCatastrófico</t>
  </si>
  <si>
    <t>Muy Baja El riesgo afecta la imagen de alguna área de la organización</t>
  </si>
  <si>
    <t>Muy Baja El riesgo afecta la imagen de la entidad internamente, de conocimiento general, nivel interno, alta dirección, contratista y/o de provedores</t>
  </si>
  <si>
    <t>Muy Baja El riesgo afecta la imagen de la entidad con algunos usuarios de relevancia frente al logro de los objetivos</t>
  </si>
  <si>
    <t>Muy Baja El riesgo afecta la imagen de de la entidad con efecto publicitario sostenido a nivel administrativo</t>
  </si>
  <si>
    <t>Muy Baja El riesgo afecta la imagen de la entidad a nivel nacional, con efecto publicitarios sostenible a nivel país</t>
  </si>
  <si>
    <t>Baja El riesgo afecta la imagen de alguna área de la organización</t>
  </si>
  <si>
    <t>Baja El riesgo afecta la imagen de la entidad internamente, de conocimiento general, nivel interno, alta dirección, contratista y/o de provedores</t>
  </si>
  <si>
    <t>Baja El riesgo afecta la imagen de la entidad con algunos usuarios de relevancia frente al logro de los objetivos</t>
  </si>
  <si>
    <t>Baja El riesgo afecta la imagen de de la entidad con efecto publicitario sostenido a nivel administrativo</t>
  </si>
  <si>
    <t>Baja El riesgo afecta la imagen de la entidad a nivel nacional, con efecto publicitarios sostenible a nivel país</t>
  </si>
  <si>
    <t>Media El riesgo afecta la imagen de alguna área de la organización</t>
  </si>
  <si>
    <t>Media El riesgo afecta la imagen de la entidad internamente, de conocimiento general, nivel interno, alta dirección, contratista y/o de provedores</t>
  </si>
  <si>
    <t>Media El riesgo afecta la imagen de la entidad con algunos usuarios de relevancia frente al logro de los objetivos</t>
  </si>
  <si>
    <t>Media El riesgo afecta la imagen de de la entidad con efecto publicitario sostenido a nivel administrativo</t>
  </si>
  <si>
    <t>Media El riesgo afecta la imagen de la entidad a nivel nacional, con efecto publicitarios sostenible a nivel país</t>
  </si>
  <si>
    <t>Alta El riesgo afecta la imagen de alguna área de la organización</t>
  </si>
  <si>
    <t>Alta El riesgo afecta la imagen de la entidad internamente, de conocimiento general, nivel interno, alta dirección, contratista y/o de provedores</t>
  </si>
  <si>
    <t>Alta El riesgo afecta la imagen de la entidad con algunos usuarios de relevancia frente al logro de los objetivos</t>
  </si>
  <si>
    <t>Alta El riesgo afecta la imagen de de la entidad con efecto publicitario sostenido a nivel administrativo</t>
  </si>
  <si>
    <t>Alta El riesgo afecta la imagen de la entidad a nivel nacional, con efecto publicitarios sostenible a nivel país</t>
  </si>
  <si>
    <t>Muy Alta El riesgo afecta la imagen de alguna área de la organización</t>
  </si>
  <si>
    <t>Muy Alta El riesgo afecta la imagen de la entidad internamente, de conocimiento general, nivel interno, alta dirección, contratista y/o de provedores</t>
  </si>
  <si>
    <t>Muy Alta El riesgo afecta la imagen de la entidad con algunos usuarios de relevancia frente al logro de los objetivos</t>
  </si>
  <si>
    <t>Muy Alta El riesgo afecta la imagen de de la entidad con efecto publicitario sostenido a nivel administrativo</t>
  </si>
  <si>
    <t>Muy Alta El riesgo afecta la imagen de la entidad a nivel nacional, con efecto publicitarios sostenible a nivel país</t>
  </si>
  <si>
    <t>IMPACTO</t>
  </si>
  <si>
    <t>CLASIFICACIÓN DEL RIESGO</t>
  </si>
  <si>
    <t>CRITERIOS DE IMPACTO</t>
  </si>
  <si>
    <t>TIPO</t>
  </si>
  <si>
    <t xml:space="preserve">IMPLEMENTACIÓN </t>
  </si>
  <si>
    <t>DOCUMENTACIÓN</t>
  </si>
  <si>
    <t>FRECUENCIA</t>
  </si>
  <si>
    <t>EVIDENCIA</t>
  </si>
  <si>
    <t>ESTADO</t>
  </si>
  <si>
    <t>TRATAMIENTO</t>
  </si>
  <si>
    <t>Finalizado</t>
  </si>
  <si>
    <t>Fraude Externo</t>
  </si>
  <si>
    <t>Sin documentar</t>
  </si>
  <si>
    <t>En Curso</t>
  </si>
  <si>
    <t>Reducir(compartir)</t>
  </si>
  <si>
    <t>Fallas Tecnológicas</t>
  </si>
  <si>
    <t>Reducir(mitigar)</t>
  </si>
  <si>
    <t>Afectación en la Prestación del Servicio de Justicia</t>
  </si>
  <si>
    <t>Relaciones Laborales</t>
  </si>
  <si>
    <t xml:space="preserve"> Afectación Ambiental</t>
  </si>
  <si>
    <t>Daños Activos Fijos/Eventos Externos</t>
  </si>
  <si>
    <t>Eventos Ambientales Internos</t>
  </si>
  <si>
    <t>Cualquier afectación a la violacion de los derechos de los ciudadanos se considera con consecuencias altas</t>
  </si>
  <si>
    <t>Cualquier afectación a la violacion de los derechos de los ciudadanos se considera con consecuencias desastrosas</t>
  </si>
  <si>
    <t>Afecta la Prestación del Servicio de Administración de Justicia en 10%</t>
  </si>
  <si>
    <t>Afecta la Prestación del Servicio de Administración de Justicia en 15%</t>
  </si>
  <si>
    <t>Afecta la Prestación del Servicio de Administración de Justicia en más del 50%</t>
  </si>
  <si>
    <t>Si el hecho llegara a presentarse, tendría consecuencias o efectos mínimos sobre la entidad</t>
  </si>
  <si>
    <t>Si el hecho llegara a presentarse, tendría bajo impacto o efecto sobre la entidad</t>
  </si>
  <si>
    <t>Si el hecho llegara a presentarse, tendría medianas consecuencias o efectos sobre la entidad</t>
  </si>
  <si>
    <t>Si el hecho llegara a presentarse, tendría altas consecuencias o efectos sobre la entidad</t>
  </si>
  <si>
    <t>Si el hecho llegara a presentarse, tendría desastrosas consecuencias o efectos sobre la entidad</t>
  </si>
  <si>
    <t>SEGUIMIENTO MATRIZ DE RIESGOS SIGCMA 1 TRIMESTRE</t>
  </si>
  <si>
    <t xml:space="preserve">IDENTIFICACIÓN DEL RIESGO </t>
  </si>
  <si>
    <t>VALORACION RIESGO INHERENTE</t>
  </si>
  <si>
    <t>VALORACION RIESGO RESIDUAL</t>
  </si>
  <si>
    <t>OPCION DE MANEJO</t>
  </si>
  <si>
    <t>ACTIVIDADES</t>
  </si>
  <si>
    <t>PROCESO LIDER</t>
  </si>
  <si>
    <t>FECHA DE LA ACTIVIDAD</t>
  </si>
  <si>
    <t>ANÁLISIS DEL RESULTADO FINAL 
1 TRIMESTRE</t>
  </si>
  <si>
    <t>PROBABILIDAD</t>
  </si>
  <si>
    <t>NIVEL</t>
  </si>
  <si>
    <t xml:space="preserve">IMPACTO </t>
  </si>
  <si>
    <t>CENTRAL</t>
  </si>
  <si>
    <t>SECCIONAL</t>
  </si>
  <si>
    <t xml:space="preserve"> INICIO
DIA/MES/AÑO</t>
  </si>
  <si>
    <t>FIN 
DIA/MES/AÑO</t>
  </si>
  <si>
    <t>1.Realizar  plan de Trabajo en Conjunto con la ARL de las actvividades a realizar durante la vigencia.
2. Solicitar a los procesos que intervienen en la dotación de espacios saludables del apoyo cuando se requiera.
3. Convocar a traves de lo correos institucionales personales y de los despachos a las actividades programadas, en el que se les indica la importancia de la participación de él y sus empleados en actividades de Seguridad y Salud en el Trabajo SG-SST.
4. Convocar por medios electronicos, en casos particulares directamente al interesado de la actividad programada de SG-SST.
5.Realizar capacitaciones de los diferentes programas mediante visitas a los despachos judiciales por parte de la ARL y miembros del Comité SST (puesto a puesto), y de manera virtual de acuerdo a la forma de trabajo de los servidores judiciales.</t>
  </si>
  <si>
    <t>1. Comunicar a los nominadores y servidores judiciales por medio electrónicos,  la importancia de la participación de él y sus empleados en actividades de Seguridad y Salud en el Trabajo SG-SST.
2.Realizar capacitaciones de los diferentes programas mediante visitas a los despachos judiciales por parte de la ARL y miembros del Comité SST (puesto a puesto) y atreves de medios virtuales, conforme a la modalidad de trabajo de los servidores judiciales.
3.Solicitar Solicitar al area administrativa que se gestionen    los arreglos locativos que generan accidentes de trabajo o que han sido evidenciados en las inspecciones de seguridad.</t>
  </si>
  <si>
    <t>1. supervisión de los contratos celebrados en la vigencia relativos al SG-SST.                                                                  2.  Realizacion de informes de gestión de cumplimiento del Plan de trabajo, infomer me de contratos realizados y recursos ejecutados.                                         3. observancia de los procedimientos establecidos para cada proceso</t>
  </si>
  <si>
    <t>1. cumplimiento de los protocolos de bioseguridad.                                                             2. cumplimiento de las directrices y recomendaciones para trabajo en casa</t>
  </si>
  <si>
    <t>x</t>
  </si>
  <si>
    <t>SEGUIMIENTO MATRIZ DE RIESGOS SIGCMA 2 TRIMESTRE</t>
  </si>
  <si>
    <t>ANÁLISIS DEL RESULTADO FINAL 
2 TRIMESTRE</t>
  </si>
  <si>
    <t>En este punto se realizó en debida forma a los contratos celebrados para esta vigencia con el fin de dar cumplimiento a los requisitos del SG-SST, verificando el cumplimiento de las obligaciones contractuales y demas requisitos de ley en las etapas correspondientes. De igual manera, se efectua mensualmente seguimiento al cumplimiento de las metas e indicadores del plan de trabajo, de la ejecucion de los contratos y de los recursos asignados al SG-SST, conforme a los procedimientos establecidos por la entidad.</t>
  </si>
  <si>
    <t>Para mitigar este riesgo y evitar su materialización en las sedes judiciales, se ha venido efectuando socialización y verificaciòn de los protocolos de bioseguridad establecidos port la entidad para trabajo presencial y de igual manera, se ha venido efectuando socializacion de recomendaciones para trabajo en casa, acompañamientos piscosocial y realizacion de inspecciones de puestos de trabajo, con el fin de mejorar las condiciones de trabajo en casa y prevencion de AT y enferrmedades laborales.</t>
  </si>
  <si>
    <t>SEGUIMIENTO MATRIZ DE RIESGOS SIGCMA 3 TRIMESTRE</t>
  </si>
  <si>
    <t>ANÁLISIS DEL RESULTADO FINAL 
3 TRIMESTRE</t>
  </si>
  <si>
    <t>En el tercer trimestre, frente a este riesgo,  se continuo dando cumplimiento a lo consignado  en el Plan de trabajo, a los requisitos legales y demás actividades que son de cumplimiento del SG-SST, desarrollando las actividades planteadas  con apoyo de la ARL POSITIVA, ademas gestionando ante ela rea administrativa los hallazgos encontrados en las inspecciones realizadas a las sedes judiciales. Igualmente se desarrollaron las capacitaciones desde el SG-SST, utilizando los medios electrónicos conforme a lo establecido en el protocolo de bioseguridad en virtud de la pandemia por COVID19, razón por la cual el riesgo no se materializó</t>
  </si>
  <si>
    <t>SEGUIMIENTO MATRIZ DE RIESGOS SIGCMA 4 TRIMESTRE</t>
  </si>
  <si>
    <t>ANÁLISIS DEL RESULTADO FINAL 
4 TRIMESTRE</t>
  </si>
  <si>
    <t>Para el último trimestre de la vigencia no se materializó el riesgo contemplado, sin embargo con el fin de  evitar que esto ocurra, se continúo dando cumplimiento a lo consignado  en el Plan de trabajo, desarrollando las actividades planteadas  con apoyo de la ARL POSITIVA, cumpliendo con las metas de número de actividades y de cobertura de las mismas tanto para el trimestre como en la vigencia. Igualmente se desarrollaron las capacitaciones desde el SG-SST, utilizando los medios electrónicos conforme a lo establecido en el protocolo de bioseguridad en virtud de la pandemia por COVID19,  buscando estrategias para lograr una mayor la participación de los servidores en las actividades.</t>
  </si>
  <si>
    <t>En el último  trimestre de la vigencia, frente a este riesgo,  se continuo dando cumplimiento a lo consignado  en el Plan de trabajo, a los requisitos legales y demás actividades que son de cumplimiento del SG-SST, desarrollando las actividades planteadas  con apoyo de la ARL POSITIVA, además gestionando ante ela rea administrativa los hallazgos encontrados en las inspecciones realizadas a las sedes judiciales asi como a los puestos de trabajo de los servidores judiciales. Igualmente se desarrollaron las capacitaciones desde el SG-SST, utilizando los medios electrónicos conforme a lo establecido en el protocolo de bioseguridad en virtud de la pandemia por COVID19, razón por la cual el riesgo no se materializó</t>
  </si>
  <si>
    <t>Frente a este posible riesgo se realizó en debida forma a los contratos celebrados para esta vigencia con el fin de dar cumplimiento a los requisitos del SG-SST, verificando el cumplimiento de las obligaciones contractuales y demas requisitos de ley en las etapas correspondientes. De igual manera, se efectua mensualmente seguimiento al cumplimiento de las metas e indicadores del plan de trabajo, de la ejecución de los contratos y de los recursos asignados al SG-SST, conforme a los procedimientos establecidos por la entidad.</t>
  </si>
  <si>
    <t>En el último trimestre de la vigencia para mitigar este riesgo y evitar su materialización en las sedes judiciales, se ha venido efectuando socialización y verificaciòn de los protocolos de bioseguridad establecidos port la entidad para trabajo presencial y de igual manera, se ha venido efectuando socialización de recomendaciones para trabajo en casa, acompañamientos piscosocial y realizacion de inspecciones de puestos de trabajo, con el fin de mejorar las condiciones de trabajo en casa y prevencion de AT y enferrmedades laborales. Además durante toda la vigencia se conto con contrato de vigias de salud en las sedes judiciales de mayor afluencia para controlar el acceso a las sedes y el cumplimiento de los protocolos de bioseguridad.</t>
  </si>
  <si>
    <t>1. supervisión de los contratos celebrados en la vigencia relativos al SG-SST.                                                                  2.  Realización de informes de gestión de cumplimiento del Plan de trabajo, infomer me de contratos realizados y recursos ejecutados.                                         3. observancia de los procedimientos establecidos para cada proceso</t>
  </si>
  <si>
    <t xml:space="preserve">Fenómenos naturales (Inundación, quema de bosques, sismo, vendavales, epidemias y plagas) que puedan afectar la seguridad y salud de la población judicial. </t>
  </si>
  <si>
    <t>En este período se dió cumplimiento a lo consignado  en el Plan de trabajo de acuerdo a la planeación efectuada, se desarrollaron las actividades planteadas  con apoyo de la ARL POSITIVA, cumpliendo con las metas de número de actividades y de cobertura de las mismas. Igualmente se desarrollaron las capacitaciones desde el SG-SST,presencialmente conforme a lo establecido para esta vigencia, razón que ayudo a que el riesgo no se materializará.</t>
  </si>
  <si>
    <t>En este item se dió cumplimiento a lo consignado  en el Plan de trabajo, a los requisitos legales y demás actividades que son de cumplimiento del SG-SST, desarrollando las actividades planteadas  con apoyo de la ARL POSITIVA, ademas gestionando ante ela rea administrativa los hallazgos encontrados en las inspecciones realizadas a las sedes judiciales. Igualmente se desarrollaron las capacitaciones desde el SG-SST.</t>
  </si>
  <si>
    <t>En este punto se realizó supervisión y seguimiento en debida forma a los contratos celebrados para esta vigencia con el fin de dar cumplimiento a los requisitos del SG-SST, verificando el cumplimiento de las obligaciones contractuales y demás requisitos de ley en las etapas correspondientes. De igual manera, se efectua mensualmente seguimiento al cumplimiento de las metas e indicadores del plan de trabajo, de la ejecucion de los contratos y de los recursos asignados al SG-SST, conforme a los procedimientos establecidos por la entidad.</t>
  </si>
  <si>
    <t>Para mitigar este riesgo y evitar su materialización en las sedes judiciales, se ha continuado con la  socialización de las medidas de prevención para evitar la propagacion del Covid19 establecidos por la entidad para trabajo presencial de acuerdo a los lineamientos del gobierno nacional.  De igual manera, se ha venido efectuando socialización de recomendaciones para trabajo en casa, acompañamientos piscosocial y realización de inspecciones de puestos de trabajo, con el fin de mejorar las condiciones de trabajo en casa y prevencion de AT y enferrmedades laborales.</t>
  </si>
  <si>
    <t>Para mitigar este riesgo y evitar su materialización en las sedes judiciales, se ha venido efectuando socialización y verificaciòn de los protocolos de bioseguridad establecidos port la entidad para trabajo presencial y de igual manera, se ha venido efectuando socializacion de recomendaciones para trabajo en casa, acompañamientos piscosocial y realización de inspecciones de puestos de trabajo, con el fin de mejorar las condiciones de trabajo en casa y prevencion de AT y enferrmedades laborales.</t>
  </si>
  <si>
    <t xml:space="preserve">ANÁLISIS DE CONTEXTO </t>
  </si>
  <si>
    <t>CONSEJO SECCIONAL/DIRECCIÓN SECCIONAL DE ADMINISTRACIÓN JUDICIAL Y/O DISTRITO JUDICIAL SEGÚN SEA EL CASO</t>
  </si>
  <si>
    <t>DIRECCION EJECUTIVA SECCIONAL DE ADMINISTRACION JUDICIAL DE BUCARAMANGA</t>
  </si>
  <si>
    <t xml:space="preserve">GESTION DE LA SEGURIDAD Y SALUD EN EL TRABAJO </t>
  </si>
  <si>
    <t xml:space="preserve">DEPENDENCIA ADMINISTRATIVA O JUDICIAL CERTIFICADA </t>
  </si>
  <si>
    <t>DIRECCION EJECUTIVA SECCIONAL DE ADMINISTRACION JUDICIAL DE BUCARAMANGA/COORDINACIÓN SG-SST</t>
  </si>
  <si>
    <t>MAPA DE PROCESOS CONSEJO SUPERIOR DE LA JUDICATURA</t>
  </si>
  <si>
    <t>PROCESOS DEPENDENCIA JUDICIALES CERTIFICADAS</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</si>
  <si>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de la Rama Judicial.</t>
  </si>
  <si>
    <t>N/A</t>
  </si>
  <si>
    <t>Político (cambios de gobierno, legislación, políticas públicas, regulación)</t>
  </si>
  <si>
    <t>Cambios de gerentes públicos</t>
  </si>
  <si>
    <t>Reglamentación y modelos nacionales e internacionales adaptable como buenas prácticas en el SG-SST</t>
  </si>
  <si>
    <t xml:space="preserve">Cambio de Normatividad y Regulaciones Expedidas por el Gobierno Nacional o el Congreso de la Republica que afecten el Sistema de Gestion de Seguridad y Salud en el Trabajo </t>
  </si>
  <si>
    <t>Económicos y Financieros (disponibilidad de capital, liquidez, mercados financieros, desempleo, competencia)</t>
  </si>
  <si>
    <t xml:space="preserve">Incremento del PIB que potencialice el crecimiento económico del país y viabilice la asignación suficiente de recursos para la el Sistema de Gestion de Seguridad y Salud en el Trabajo de la Rama Judicial </t>
  </si>
  <si>
    <t>No contar con el Plan Anual de Caja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</si>
  <si>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</si>
  <si>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</si>
  <si>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 xml:space="preserve">Afectación a servidores judiciales a causa del riesgo público, tales como: conflicto armado de las regiones, asonadas, atracos, robos o hurtos, extorsiones y secuestros </t>
  </si>
  <si>
    <t>Incremento de la credibilidad, confianza y mejora en las prácticas de salud en la administración de justicia al implementar el Sistema de Gestion de Seguridad y Salud en el Trabajo</t>
  </si>
  <si>
    <t>Afectación fisica, mental y emocional a servidores judiciales a causa de pandemias y sus variantes.</t>
  </si>
  <si>
    <t>Afectaciones a la infraestructura física de las sedes Judiciales y Administrativas que afecta la seguridad de los servidores judiciales</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</si>
  <si>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</si>
  <si>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</si>
  <si>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</si>
  <si>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</si>
  <si>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 xml:space="preserve">Afectación en la implementación de Sistema de Gestión de seguridad y salud en el trabajo por conectividad </t>
  </si>
  <si>
    <t>Legales y reglamentarios (estándares nacionales, internacionales, regulación)</t>
  </si>
  <si>
    <t xml:space="preserve">Excesiva reglamentación y cambios permanentes que dificultan la consecución de los objetivos del SG-SST y el cumplimiento de los requisitos legales. </t>
  </si>
  <si>
    <t>Actualización del marco normativo que afecte de manera directa o indirecta al Sistema de Gestion de Seguridad y salud en el Trabajo.</t>
  </si>
  <si>
    <t>Ambientales (emisiones y residuos, energía, catástrofes naturales, desarrollo sostenible)</t>
  </si>
  <si>
    <t>Aumento de los impactos ambientales negativos por pandemias</t>
  </si>
  <si>
    <t>FORTALEZAS (Factores específicos)</t>
  </si>
  <si>
    <t>Estratégicos (direccionamiento estratégico, planeación institucional, liderazgo, trabajo en equipo)</t>
  </si>
  <si>
    <t>Demora en la aprobación de documentos del proceso de SG-SST por parte del SIGCMA</t>
  </si>
  <si>
    <t>Contar con el Plan Sectorial de Desarrollo de la Rama Judicial</t>
  </si>
  <si>
    <t>Falta de socialización de estrategias con las dependencias para fomentar el trabajo articulado</t>
  </si>
  <si>
    <t xml:space="preserve">Contar con la certificación NTC ISO 45001:2018, Sistema de Gestión de Seguridad y Salud en el Trabajo (SG-SST) en varias sedes de la entidad </t>
  </si>
  <si>
    <t>Definición de roles y responsabilidades de todos los niveles de la entidad en el Sistema de Gestión de Seguridad y Salud en el Trabajo</t>
  </si>
  <si>
    <t>El compromiso de la Alta Dirección en la implementación del Sistema de Gestion de Seguridad y Salud en el Trabajo</t>
  </si>
  <si>
    <t>Encuentros nacionales y regionales de COPASST, Comité de Convivencia Laboral y Brigada de emergencia</t>
  </si>
  <si>
    <t xml:space="preserve">Se cuenta con un equipo de trabajo liderado por la Coordinación Nacional del SG-SST, apoyado por los Coordinadores de seguridad y salud en el trabajo del Nivel Central, Direcciones Seccionales y Coordinaciones Administrativas, así mismo, tiene el apoyo técnico y logístico de asesores del Corredor de Seguros y Administradora de Riesgos Laborales (ARL). </t>
  </si>
  <si>
    <t xml:space="preserve">Contar con la certificación operaciones seguras: Sellos de bioseguridad huella de confianza en varias sedes de la entidad </t>
  </si>
  <si>
    <t xml:space="preserve">Presupuesto asignado para el desarrollo de proyectos de inversión del Sistema de Gestion de seguridad y Salud en el Trabajo </t>
  </si>
  <si>
    <t>Conocimiento de la reglamentación que establece el procedimiento para el manejo de los recursos presupuestales, financieros y de contratación estatal</t>
  </si>
  <si>
    <t>Estandarización de procesos y procedimientos para el desarrollo del proceso contractual</t>
  </si>
  <si>
    <t>Personal (competencia del personal, disponibilidad, suficiencia, seguridad y salud  en el trabajo)</t>
  </si>
  <si>
    <t>Dificultad en la participación de los servidores judiciales en capacitaciones debido a la sobre carga laboral</t>
  </si>
  <si>
    <t>Desarrollo y fortalecimiento de competencias de los Coordinadores del SG-SST.</t>
  </si>
  <si>
    <t>Servidores Judiciales con comorbilidades y/o enfermedades laborales</t>
  </si>
  <si>
    <t>Mejor prestación del servicio de administración de justicia debido a la implementación de buenas practicas en bioseguridad definidos por la Rama Judicial</t>
  </si>
  <si>
    <t>Extensión en los horarios laborales de trabajo en casa y presencial, que afecta el bienestar físico, mental y emocional en los servidores judiciales y su entorno familiar</t>
  </si>
  <si>
    <t>Constante rotación de los servidores judiciales que dificulta el proceso de inducción y reinducción.</t>
  </si>
  <si>
    <t>Proceso (capacidad, diseño, ejecución, proveedores, entradas, salidas, gestión del conocimiento)</t>
  </si>
  <si>
    <t>Resistencia por parte de algunos servidores judiciales a participar en actividades del Sistema de Gestion Seguridad y Salud en el Trabajo</t>
  </si>
  <si>
    <t>Fortalecimiento en los procesos de contratación por el uso adecuado del SECOP II</t>
  </si>
  <si>
    <t>Falta de tiempo para acceder a la formación de interés, tales como: Sensibilizaciones, cursos, talleres,  capacitaciones, diplomados, entre otros</t>
  </si>
  <si>
    <t>Seguimiento de las recomendaciones médicos laborales emitidas por la EPS y ARL en coordinación con las Direcciones Seccionales</t>
  </si>
  <si>
    <t>Debilidad en la retroalimentación de la evaluación realizada a los proveedores y contratistas del producto o servicio entregado</t>
  </si>
  <si>
    <t>Mesas de seguimiento administrativo con las entidades de seguridad social para el seguimiento de casos críticos de accidentes de trabajo y comunes y enfermedad laborales y comunes</t>
  </si>
  <si>
    <t xml:space="preserve">Demora en los cierres de los planes de acción resultantes de hallazgos de las inspecciones  de seguridad y salud en el trabajo </t>
  </si>
  <si>
    <t>Debilidad de la plataforma tecnológica a nivel nacional de software y hardware en las sedes administrativas y judiciales (Efinómina modulo SG-SST)</t>
  </si>
  <si>
    <t>Uso de las herramientas tecnológicas para ampliar la cobertura en prevención y promoción de los riesgos laborales</t>
  </si>
  <si>
    <t>Falta de apropiación y aplicación del conocimiento y de las buenas prácticas en los avances tecnológicos</t>
  </si>
  <si>
    <t>Fallas de conectividad para la realización de las actividades propias del proceso.</t>
  </si>
  <si>
    <t xml:space="preserve">Falta de cobertura tecnológica en las sedes judiciales </t>
  </si>
  <si>
    <t>Falta de comunicación asertiva entre los diferentes actores para la articulación de proyectos tecnológicos</t>
  </si>
  <si>
    <t>Deficiencia en el mantenimiento de la pagina web de la Rama Judicial</t>
  </si>
  <si>
    <t xml:space="preserve">Documentación (actualización, coherencia, aplicabilidad) </t>
  </si>
  <si>
    <t>Falta de comunicación y socialización de tablas de retención documental</t>
  </si>
  <si>
    <t>Documentos estandarizados para la implementación del SG-SST a nivel nacional como: Manuales, Programas, Procedimientos, Instructivos y formatos con la aprobación del SIGCMA</t>
  </si>
  <si>
    <t>Debilidad en la estandarización de tablas de retención documental</t>
  </si>
  <si>
    <t>Micrositio de fácil acceso a los documentos propios del Sistema de Gestión de Seguridad y Salud en el Trabajo</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</si>
  <si>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</si>
  <si>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</si>
  <si>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</si>
  <si>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</si>
  <si>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 xml:space="preserve">Falta de modernización y mantenimiento del mobiliario y equipos con que cuenta la Rama Judicial que impactan las condiciones de salud de los servidores judiciales </t>
  </si>
  <si>
    <t>Uso adecuado de los elementos de trabajo</t>
  </si>
  <si>
    <t>Comunicación Interna (canales utilizados y su efectividad, flujo de la información necesaria para el desarrollo de las actividades)</t>
  </si>
  <si>
    <t>Uso deficiente de las herramientas de comunicación establecidas en el plan de comunicaciones</t>
  </si>
  <si>
    <t>Fortalecimiento de la página web institucional y mecanismos de comunicación</t>
  </si>
  <si>
    <t>Desaprovechamiento de canales de comunicaciones, para generar mayor información a las partes interesadas</t>
  </si>
  <si>
    <t>Uso adecuado del micrositio asignado al Sistema de Gestion de Seguridad y salud en el Trabajo.</t>
  </si>
  <si>
    <t>Uso adecuado de los correos electrónicos</t>
  </si>
  <si>
    <t>Uso adecuado del aplicativo SIGOBIUS</t>
  </si>
  <si>
    <t>Uso adecuado de la imagen corporativa y los logos en los cuales se encuentra certificada la Rama Judicial</t>
  </si>
  <si>
    <t>Desconocimiento del Plan de Gestión Ambiental que aplica para la Rama Judicial Acuerdo PSAA14-10160</t>
  </si>
  <si>
    <t>Participación virtual es los espacios de sensibilización ambiental, como el Día SIGCMA</t>
  </si>
  <si>
    <t>Falta en la separación adecuada de residuos en la fuente </t>
  </si>
  <si>
    <t>Mantener la certificación operaciones bioseguras: Sellos de bioseguridad huella de confianza</t>
  </si>
  <si>
    <t>Desconocimiento por parte de los brigadistas, servidores judiciales y contratistas de las acciones necesarias para actuar ante una emergencia ambiental</t>
  </si>
  <si>
    <t>Implementación de buenas prácticas tendientes a la protección del medio ambiente</t>
  </si>
  <si>
    <t xml:space="preserve">Seguimiento de las capacitaciones y el manejo  adecuado de sustancias químicas por parte de los contratistas </t>
  </si>
  <si>
    <t>ESTRATEGIAS</t>
  </si>
  <si>
    <t>Planear,  ejecutar y hacer seguimiento del plan de trabajo SG-SST Seccional de Bucaramanga 2023 con apoyo de los aliados estrategicos.</t>
  </si>
  <si>
    <t>4,5,6,9,10,27</t>
  </si>
  <si>
    <t>4,14,15,26,27,28,29</t>
  </si>
  <si>
    <t>Poyectar, programar y ejecutar actividades  en pro de la seguridad y salud en el trabajo de la población judicial de acuerdo al presupuesto asignado.</t>
  </si>
  <si>
    <t>3,4,5</t>
  </si>
  <si>
    <t>8,9,10,13</t>
  </si>
  <si>
    <t>Identificar e implementar los cambios de normatividad conforme a lo establecido en el procedimiento de identificación y evaluación de requisitos legales.</t>
  </si>
  <si>
    <t>1,2,12</t>
  </si>
  <si>
    <t>Matriz de riesgos y oportunidades</t>
  </si>
  <si>
    <t>Ejecutar inspecciones técnicas de seguridad integral, matrices de identificación de peligros y planes de emergencias a las sedes judiciales.</t>
  </si>
  <si>
    <t>8,13,14</t>
  </si>
  <si>
    <t>21,22,26</t>
  </si>
  <si>
    <t>19, 20</t>
  </si>
  <si>
    <t>Implementar mecanismos para la retroalimentación de las  partes interesadas.</t>
  </si>
  <si>
    <t>Solicitar apoyo al CENDOJ para realización de capacitaciones en tablas de retención documental (TRD).</t>
  </si>
  <si>
    <t>Hacer uso de la información y de las herramientas tecnológicas dispuestas para la prestación del servicios</t>
  </si>
  <si>
    <t>9,10,11</t>
  </si>
  <si>
    <t>13,14,15,16,17,18,23,24</t>
  </si>
  <si>
    <t>16,18,21,22,23,24,25</t>
  </si>
  <si>
    <t>Presupuesto insuficiente asignado para la vigencia 2023 al Sistema de Gestion de Gestion de Seguridad y Salud en el Trabajo Seccional Bucaramanga</t>
  </si>
  <si>
    <t>Demora en la ejecución de recursos de inversión y funcionamiento de la Seccional Bucaramanga</t>
  </si>
  <si>
    <t>Carencia de analisis de cargas de cada despacho judicial de la Seccional Bucaramanga</t>
  </si>
  <si>
    <t>Se continúo dando cumplimiento a lo consignado  en el Plan de trabajo, desarrollando las actividades planteadas  con apoyo de la ARL POSITIVA, cumpliendo con las metas de número de actividades y de cobertura de las mismas. Igualmente se desarrollaron las capacitaciones desde el SG-SST, utilizando los medios electrónicos conforme a lo establecido en el protocolo de bioseguridad en virtud de la pandemia por COVID19. Se han tenido que buscar estrategias para lograr la participacion de los servidores en las actividades, ya que se ha visto un poco dismunuida en razón a la carga laboral y al incremento de funciones desde la virtualidad.</t>
  </si>
  <si>
    <t>1. Sensibilizar masivamente a los funcionarios y empleados a través del correo institucional y/o grupos de whatsapp.
2.Comuncar a través de Oficios, Circulares y Memorandos indicando la obligatoriedad de participar en las actividades diseñadas por el sistema, indicando la normatividad que rige la materia, normas convencionales y los incentivos establecidos.
3.Enviar convocatorias de las actividades a través de visitas a los lugares de trabajo, o través de medios electrónicos.
4. Realizar Solicitudes de presupuesto.
5. Remitir las solicitudes de justificación de necesidades a DESAJ Bucaramanga y la DEAJ.</t>
  </si>
  <si>
    <t>1.Convocar por parte de la Dirección Ejecutiva mediante a través de correos electronicos institucionales, en el que se les indica la importancia de la participación de los servidores en actividades de Seguridad y Salud en el Trabajo SG-SST.
2. Capacitar en  los diferentes programas mediante visitas  los despachos judiciales por parte de la ARL y miembros del Comité SST (puesto a puesto) y de manera virtual, de acuerdo de la modalidad de trabajo en la actualidad.
3. Solicitar al area administrativa que se gestionen    los arreglos locativos que generan accidentes de trabajo o que han sido evidenciados en las inspecciones de seguridad.
4. Realizar llamadas telefónicas a los servidores judiciales, invitandolos e incentivandolos a la participación de las actividades programadas o traves de los grupos de watssap.</t>
  </si>
  <si>
    <t>1. Implementar el uso de herramientas tecnológicas propias de la entidad para el trabajo en casa.
2 Aplicar políticas y directrices claras aplicadas para evacuar y proteger a los servidores judiciales.
3. Seguimiento a los programas de Prevención por parte de la ARL.
4. Aplicar la normatividad (Leyes, Resoluciones) adoptada por el Gobierno Nacional por  la Emergencia Sanitaria para cumplir con los protocolos de bioseguridad y medidas de protección.
5.Elaboración  y aplicación de medidas de prevención, contención y mitigación del riesgo  ambiental asociado por parte de la entidad.</t>
  </si>
  <si>
    <t>1. Sensibilizar masivamente a los funcionarios y empleados a través del correo institucional y/o grupos de whatsapp.
2.Comunicar a través de Oficios, Circulares y Memorandos indicando la obligatoriedad de participar en las actividades diseñadas por el sistema, indicando la normatividad que rige la materia, normas convencionales y los incentivos establecidos.
3.Enviar convocatorias de las actividades a través de visitas a los lugares de trabajo, o través de medios electrónicos.
4. Realizar Solicitudes de presupuesto.
5. Remitir las solicitudes de justificación de necesidades a DESAJ Bucaramanga y la DEAJ.</t>
  </si>
  <si>
    <t>Finalizado el mes de febrero de 2023 se recibó el plan de trabajo de SG-SST de Santander para la vigencia 2023, el cual fue elaborado atendiendo a la distribución territorial del mapa judicial, por lo que, se contempla la cobertura en las capitales de departamento, cabeceras de circuito y municipios alejados, y se espera beneficiar al 100% de los servidores judiciales a través de las diferentes metodologías y estrategias. Al respecto se reitera a los nominadores la Circular PCSJC22-1 Buenas prácticas para mejorar el bienestar de Servidores Judiciales y fortalecer su participación en grupos de apoyo del SG-SST (Artículos 74 y 76 del Acuerdo colectivo 2021-2022, suscrito con las Organizaciones Sindicales) y se remite a traves de lista de distribución de la Seccional información de interes del mencionado plan. Asimismo, se enviaron invitaciones a los correos personales institucionales y de los despachos judiciales en Santander y Norte de Santander (Cachira y la Esperanza).
Así las cosas, no se materializó este riesgo y se dió cumplimiento a lo consignado  en el Plan de trabajo de acuerdo a la planeación efectuada, desarrollando las actividades planteadas  con apoyo de la ARL POSITIVA, cumpliendo con las metas de número de actividades y de cobertura de las mismas</t>
  </si>
  <si>
    <t>Frente a este riesgo,  se dió cumplimiento a lo consignado  en el Plan de trabajo SST, a los requisitos legales y demás actividades que son de cumplimiento del SG-SST, desarrollando las actividades planteadas  con apoyo de la ARL POSITIVA, ademas gestionando ante el area administrativa los hallazgos encontrados en las inspecciones realizadas a las sedes judiciales. Igualmente se desarrollaron las capacitaciones desde el SG-SST.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</si>
</sst>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40A]d&quot; de &quot;mmmm&quot; de &quot;yyyy;@"/>
  </numFmts>
  <fonts count="89">
    <font>
      <sz val="11"/>
      <color theme="1"/>
      <name val="Calibri"/>
      <family val="2"/>
      <scheme val="minor"/>
    </font>
    <font>
      <sz val="11"/>
      <color theme="1"/>
      <name val="Arial Narrow"/>
      <family val="2"/>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0"/>
      <name val="Arial Narrow"/>
      <family val="2"/>
    </font>
    <font>
      <b/>
      <u/>
      <sz val="11"/>
      <name val="Arial Narrow"/>
      <family val="2"/>
    </font>
    <font>
      <b/>
      <sz val="11"/>
      <name val="Arial Narrow"/>
      <family val="2"/>
    </font>
    <font>
      <sz val="11"/>
      <name val="Arial Narrow"/>
      <family val="2"/>
    </font>
    <font>
      <b/>
      <sz val="10"/>
      <name val="Arial Narrow"/>
      <family val="2"/>
    </font>
    <font>
      <sz val="12"/>
      <name val="Times New Roman"/>
      <family val="1"/>
    </font>
    <font>
      <b/>
      <sz val="9"/>
      <name val="Arial Narrow"/>
      <family val="2"/>
    </font>
    <font>
      <sz val="9"/>
      <name val="Arial Narrow"/>
      <family val="2"/>
    </font>
    <font>
      <b/>
      <sz val="9"/>
      <color theme="9" tint="-0.249977111117893"/>
      <name val="Arial Narrow"/>
      <family val="2"/>
    </font>
    <font>
      <b/>
      <sz val="9"/>
      <color theme="0"/>
      <name val="Arial Narrow"/>
      <family val="2"/>
    </font>
    <font>
      <sz val="11"/>
      <color rgb="FFFF0000"/>
      <name val="Calibri"/>
      <family val="2"/>
      <scheme val="minor"/>
    </font>
    <font>
      <b/>
      <sz val="11"/>
      <color theme="1"/>
      <name val="Calibri"/>
      <family val="2"/>
      <scheme val="minor"/>
    </font>
    <font>
      <sz val="11"/>
      <color theme="0"/>
      <name val="Calibri"/>
      <family val="2"/>
      <scheme val="minor"/>
    </font>
    <font>
      <b/>
      <sz val="26"/>
      <color theme="1"/>
      <name val="Arial Narrow"/>
      <family val="2"/>
    </font>
    <font>
      <b/>
      <sz val="18"/>
      <color theme="1"/>
      <name val="Arial Narrow"/>
      <family val="2"/>
    </font>
    <font>
      <sz val="16"/>
      <color theme="1"/>
      <name val="Arial Narrow"/>
      <family val="2"/>
    </font>
    <font>
      <sz val="16"/>
      <color rgb="FF000000"/>
      <name val="Arial Narrow"/>
      <family val="2"/>
    </font>
    <font>
      <sz val="18"/>
      <name val="Arial"/>
      <family val="2"/>
    </font>
    <font>
      <sz val="11"/>
      <name val="Calibri"/>
      <family val="2"/>
      <scheme val="minor"/>
    </font>
    <font>
      <sz val="24"/>
      <name val="Arial"/>
      <family val="2"/>
    </font>
    <font>
      <sz val="16"/>
      <color rgb="FFFF0000"/>
      <name val="Arial Narrow"/>
      <family val="2"/>
    </font>
    <font>
      <sz val="16"/>
      <color rgb="FFFF0000"/>
      <name val="Calibri"/>
      <family val="2"/>
      <scheme val="minor"/>
    </font>
    <font>
      <b/>
      <sz val="14"/>
      <color rgb="FF000000"/>
      <name val="Arial Narrow"/>
      <family val="2"/>
    </font>
    <font>
      <sz val="10"/>
      <color theme="1"/>
      <name val="Calibri"/>
      <family val="2"/>
      <scheme val="minor"/>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2"/>
      <name val="Arial Narrow"/>
      <family val="2"/>
    </font>
    <font>
      <sz val="12"/>
      <color theme="1"/>
      <name val="Arial Narrow"/>
      <family val="2"/>
    </font>
    <font>
      <b/>
      <sz val="9"/>
      <color theme="1"/>
      <name val="Arial Narrow"/>
      <family val="2"/>
    </font>
    <font>
      <b/>
      <sz val="20"/>
      <color theme="1"/>
      <name val="Calibri"/>
      <family val="2"/>
      <scheme val="minor"/>
    </font>
    <font>
      <b/>
      <sz val="12"/>
      <color rgb="FF000000"/>
      <name val="Calibri"/>
      <family val="2"/>
    </font>
    <font>
      <b/>
      <sz val="18"/>
      <color rgb="FF000000"/>
      <name val="Calibri"/>
      <family val="2"/>
    </font>
    <font>
      <b/>
      <sz val="11"/>
      <color rgb="FF002060"/>
      <name val="Arial Narrow"/>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b/>
      <sz val="26"/>
      <color theme="1"/>
      <name val="Calibri"/>
      <family val="2"/>
      <scheme val="minor"/>
    </font>
    <font>
      <sz val="10"/>
      <name val="Calibri"/>
      <family val="2"/>
      <scheme val="minor"/>
    </font>
    <font>
      <b/>
      <i/>
      <sz val="16"/>
      <name val="Calibri"/>
      <family val="2"/>
      <scheme val="minor"/>
    </font>
    <font>
      <b/>
      <sz val="26"/>
      <color theme="1"/>
      <name val="Arial"/>
      <family val="2"/>
    </font>
    <font>
      <b/>
      <sz val="24"/>
      <color rgb="FF000000"/>
      <name val="Arial"/>
      <family val="2"/>
    </font>
    <font>
      <sz val="26"/>
      <color rgb="FF000000"/>
      <name val="Arial"/>
      <family val="2"/>
    </font>
    <font>
      <sz val="26"/>
      <color rgb="FFFFFFFF"/>
      <name val="Arial"/>
      <family val="2"/>
    </font>
    <font>
      <b/>
      <sz val="18"/>
      <color theme="1"/>
      <name val="Arial"/>
      <family val="2"/>
    </font>
    <font>
      <b/>
      <sz val="18"/>
      <color rgb="FF000000"/>
      <name val="Arial"/>
      <family val="2"/>
    </font>
    <font>
      <sz val="18"/>
      <color rgb="FF000000"/>
      <name val="Arial"/>
      <family val="2"/>
    </font>
    <font>
      <sz val="18"/>
      <color rgb="FFFFFFFF"/>
      <name val="Arial"/>
      <family val="2"/>
    </font>
    <font>
      <sz val="10"/>
      <color theme="1"/>
      <name val="Roboto"/>
    </font>
    <font>
      <b/>
      <sz val="22"/>
      <color theme="0"/>
      <name val="Arial Narrow"/>
      <family val="2"/>
    </font>
    <font>
      <sz val="26"/>
      <color theme="1"/>
      <name val="Arial"/>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9"/>
      <color theme="1"/>
      <name val="Arial Narrow"/>
      <family val="2"/>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2"/>
      <name val="Azo Sans Medium"/>
    </font>
    <font>
      <sz val="11"/>
      <color theme="0" tint="-4.9989318521683403E-2"/>
      <name val="Azo Sans Medium"/>
    </font>
    <font>
      <sz val="11"/>
      <color rgb="FF595959"/>
      <name val="Azo Sans Light"/>
    </font>
    <font>
      <sz val="11"/>
      <name val="Azo Sans Light"/>
    </font>
    <font>
      <sz val="14"/>
      <color rgb="FF004D6D"/>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s>
  <fills count="2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theme="9" tint="0.79998168889431442"/>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4" tint="-0.499984740745262"/>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s>
  <borders count="111">
    <border>
      <left/>
      <right/>
      <top/>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style="dashed">
        <color theme="9" tint="-0.24994659260841701"/>
      </left>
      <right/>
      <top/>
      <bottom style="dashed">
        <color theme="9" tint="-0.24994659260841701"/>
      </bottom>
      <diagonal/>
    </border>
    <border>
      <left/>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right/>
      <top style="dashed">
        <color theme="9" tint="-0.24994659260841701"/>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rgb="FF000000"/>
      </bottom>
      <diagonal/>
    </border>
    <border>
      <left/>
      <right/>
      <top/>
      <bottom style="medium">
        <color rgb="FF000000"/>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dashed">
        <color theme="9" tint="-0.24994659260841701"/>
      </left>
      <right style="dashed">
        <color theme="9" tint="-0.24994659260841701"/>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dashed">
        <color theme="9" tint="-0.24994659260841701"/>
      </right>
      <top style="dashed">
        <color theme="9" tint="-0.24994659260841701"/>
      </top>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right style="thin">
        <color indexed="64"/>
      </right>
      <top style="dashed">
        <color theme="9" tint="-0.24994659260841701"/>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diagonal/>
    </border>
    <border>
      <left style="dotted">
        <color rgb="FF4DC0E3"/>
      </left>
      <right style="dotted">
        <color rgb="FF4DC0E3"/>
      </right>
      <top/>
      <bottom style="dotted">
        <color rgb="FF4DC0E3"/>
      </bottom>
      <diagonal/>
    </border>
    <border>
      <left/>
      <right/>
      <top style="dotted">
        <color rgb="FF4DC0E3"/>
      </top>
      <bottom/>
      <diagonal/>
    </border>
  </borders>
  <cellStyleXfs count="3">
    <xf numFmtId="0" fontId="0" fillId="0" borderId="0"/>
    <xf numFmtId="0" fontId="8" fillId="0" borderId="0"/>
    <xf numFmtId="0" fontId="14" fillId="0" borderId="0"/>
  </cellStyleXfs>
  <cellXfs count="475">
    <xf numFmtId="0" fontId="0" fillId="0" borderId="0" xfId="0"/>
    <xf numFmtId="0" fontId="1" fillId="3" borderId="0" xfId="0" applyFont="1" applyFill="1"/>
    <xf numFmtId="0" fontId="1" fillId="3" borderId="0" xfId="0" applyFont="1" applyFill="1" applyAlignment="1">
      <alignment horizontal="center" vertical="center"/>
    </xf>
    <xf numFmtId="0" fontId="0" fillId="5" borderId="0" xfId="0" applyFill="1"/>
    <xf numFmtId="0" fontId="0" fillId="0" borderId="0" xfId="0" applyAlignment="1">
      <alignment horizontal="left" wrapText="1"/>
    </xf>
    <xf numFmtId="0" fontId="0" fillId="5" borderId="0" xfId="0" applyFill="1" applyAlignment="1">
      <alignment horizontal="center"/>
    </xf>
    <xf numFmtId="0" fontId="0" fillId="3" borderId="0" xfId="0" applyFill="1"/>
    <xf numFmtId="0" fontId="10" fillId="3" borderId="20" xfId="1" quotePrefix="1" applyFont="1" applyFill="1" applyBorder="1" applyAlignment="1">
      <alignment horizontal="left" vertical="top" wrapText="1"/>
    </xf>
    <xf numFmtId="0" fontId="11" fillId="3" borderId="0" xfId="1" quotePrefix="1" applyFont="1" applyFill="1" applyAlignment="1">
      <alignment horizontal="left" vertical="top" wrapText="1"/>
    </xf>
    <xf numFmtId="0" fontId="11" fillId="3" borderId="21" xfId="1" quotePrefix="1" applyFont="1" applyFill="1" applyBorder="1" applyAlignment="1">
      <alignment horizontal="left" vertical="top" wrapText="1"/>
    </xf>
    <xf numFmtId="0" fontId="9" fillId="3" borderId="20" xfId="1" applyFont="1" applyFill="1" applyBorder="1"/>
    <xf numFmtId="0" fontId="9" fillId="3" borderId="0" xfId="1" applyFont="1" applyFill="1"/>
    <xf numFmtId="0" fontId="13" fillId="3" borderId="0" xfId="1" applyFont="1" applyFill="1" applyAlignment="1">
      <alignment horizontal="left" vertical="center" wrapText="1"/>
    </xf>
    <xf numFmtId="0" fontId="9" fillId="3" borderId="0" xfId="1" applyFont="1" applyFill="1" applyAlignment="1">
      <alignment horizontal="left" vertical="center" wrapText="1"/>
    </xf>
    <xf numFmtId="0" fontId="9" fillId="3" borderId="0" xfId="1" quotePrefix="1" applyFont="1" applyFill="1" applyAlignment="1">
      <alignment horizontal="left" vertical="center" wrapText="1"/>
    </xf>
    <xf numFmtId="0" fontId="9" fillId="3" borderId="21" xfId="1" applyFont="1" applyFill="1" applyBorder="1"/>
    <xf numFmtId="0" fontId="15" fillId="3" borderId="0" xfId="0" applyFont="1" applyFill="1" applyAlignment="1">
      <alignment horizontal="left" vertical="center" wrapText="1"/>
    </xf>
    <xf numFmtId="0" fontId="16" fillId="3" borderId="0" xfId="0" applyFont="1" applyFill="1" applyAlignment="1">
      <alignment horizontal="left" vertical="top" wrapText="1"/>
    </xf>
    <xf numFmtId="0" fontId="22" fillId="3" borderId="0" xfId="0" applyFont="1" applyFill="1" applyAlignment="1">
      <alignment horizontal="center" vertical="center"/>
    </xf>
    <xf numFmtId="0" fontId="24" fillId="3" borderId="49" xfId="0" applyFont="1" applyFill="1" applyBorder="1" applyAlignment="1">
      <alignment vertical="top" wrapText="1"/>
    </xf>
    <xf numFmtId="0" fontId="24" fillId="3" borderId="50" xfId="0" applyFont="1" applyFill="1" applyBorder="1" applyAlignment="1">
      <alignment vertical="top" wrapText="1"/>
    </xf>
    <xf numFmtId="0" fontId="26" fillId="0" borderId="0" xfId="0" applyFont="1" applyAlignment="1">
      <alignment horizontal="center" vertical="center" wrapText="1"/>
    </xf>
    <xf numFmtId="0" fontId="27" fillId="3" borderId="0" xfId="0" applyFont="1" applyFill="1"/>
    <xf numFmtId="0" fontId="3" fillId="3" borderId="0" xfId="0" applyFont="1" applyFill="1" applyAlignment="1">
      <alignment horizontal="left" vertical="center"/>
    </xf>
    <xf numFmtId="0" fontId="28" fillId="3" borderId="0" xfId="0" applyFont="1" applyFill="1" applyAlignment="1">
      <alignment horizontal="center" vertical="center" wrapText="1"/>
    </xf>
    <xf numFmtId="0" fontId="21" fillId="3" borderId="0" xfId="0" applyFont="1" applyFill="1"/>
    <xf numFmtId="0" fontId="25" fillId="3" borderId="0" xfId="0" applyFont="1" applyFill="1" applyAlignment="1">
      <alignment horizontal="justify" vertical="center" wrapText="1" readingOrder="1"/>
    </xf>
    <xf numFmtId="0" fontId="3" fillId="3" borderId="0" xfId="0" applyFont="1" applyFill="1" applyAlignment="1">
      <alignment vertical="center"/>
    </xf>
    <xf numFmtId="0" fontId="21" fillId="0" borderId="0" xfId="0" applyFont="1"/>
    <xf numFmtId="0" fontId="25" fillId="0" borderId="0" xfId="0" applyFont="1" applyAlignment="1">
      <alignment horizontal="justify" vertical="center" wrapText="1" readingOrder="1"/>
    </xf>
    <xf numFmtId="0" fontId="29" fillId="0" borderId="0" xfId="0" applyFont="1" applyAlignment="1">
      <alignment vertical="center"/>
    </xf>
    <xf numFmtId="0" fontId="30" fillId="0" borderId="0" xfId="0" applyFont="1"/>
    <xf numFmtId="0" fontId="19" fillId="0" borderId="0" xfId="0" applyFont="1"/>
    <xf numFmtId="0" fontId="27" fillId="0" borderId="0" xfId="0" applyFont="1"/>
    <xf numFmtId="0" fontId="32" fillId="3" borderId="0" xfId="0" applyFont="1" applyFill="1"/>
    <xf numFmtId="0" fontId="33" fillId="3" borderId="0" xfId="0" applyFont="1" applyFill="1"/>
    <xf numFmtId="0" fontId="34" fillId="13" borderId="57" xfId="0" applyFont="1" applyFill="1" applyBorder="1" applyAlignment="1">
      <alignment horizontal="center" vertical="center" wrapText="1" readingOrder="1"/>
    </xf>
    <xf numFmtId="0" fontId="34" fillId="13" borderId="58"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5" fillId="3" borderId="60" xfId="0" applyFont="1" applyFill="1" applyBorder="1" applyAlignment="1">
      <alignment horizontal="justify" vertical="center" wrapText="1" readingOrder="1"/>
    </xf>
    <xf numFmtId="9" fontId="34" fillId="3" borderId="61" xfId="0" applyNumberFormat="1"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5" fillId="3" borderId="13" xfId="0" applyFont="1" applyFill="1" applyBorder="1" applyAlignment="1">
      <alignment horizontal="justify" vertical="center" wrapText="1" readingOrder="1"/>
    </xf>
    <xf numFmtId="9" fontId="34" fillId="3" borderId="63" xfId="0" applyNumberFormat="1" applyFont="1" applyFill="1" applyBorder="1" applyAlignment="1">
      <alignment horizontal="center" vertical="center" wrapText="1" readingOrder="1"/>
    </xf>
    <xf numFmtId="0" fontId="35" fillId="3" borderId="63"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35" fillId="3" borderId="65" xfId="0" applyFont="1" applyFill="1" applyBorder="1" applyAlignment="1">
      <alignment horizontal="justify" vertical="center" wrapText="1" readingOrder="1"/>
    </xf>
    <xf numFmtId="0" fontId="35" fillId="3" borderId="66" xfId="0" applyFont="1" applyFill="1" applyBorder="1" applyAlignment="1">
      <alignment horizontal="center" vertical="center" wrapText="1" readingOrder="1"/>
    </xf>
    <xf numFmtId="0" fontId="39" fillId="3" borderId="0" xfId="0" applyFont="1" applyFill="1"/>
    <xf numFmtId="0" fontId="41" fillId="15" borderId="67" xfId="0" applyFont="1" applyFill="1" applyBorder="1" applyAlignment="1" applyProtection="1">
      <alignment horizontal="center" vertical="center" wrapText="1" readingOrder="1"/>
      <protection hidden="1"/>
    </xf>
    <xf numFmtId="0" fontId="41" fillId="15" borderId="68" xfId="0" applyFont="1" applyFill="1" applyBorder="1" applyAlignment="1" applyProtection="1">
      <alignment horizontal="center" vertical="center" wrapText="1" readingOrder="1"/>
      <protection hidden="1"/>
    </xf>
    <xf numFmtId="0" fontId="41" fillId="15" borderId="69" xfId="0" applyFont="1" applyFill="1" applyBorder="1" applyAlignment="1" applyProtection="1">
      <alignment horizontal="center" vertical="center" wrapText="1" readingOrder="1"/>
      <protection hidden="1"/>
    </xf>
    <xf numFmtId="0" fontId="41" fillId="16" borderId="67" xfId="0" applyFont="1" applyFill="1" applyBorder="1" applyAlignment="1" applyProtection="1">
      <alignment horizontal="center" wrapText="1" readingOrder="1"/>
      <protection hidden="1"/>
    </xf>
    <xf numFmtId="0" fontId="41" fillId="16" borderId="68" xfId="0" applyFont="1" applyFill="1" applyBorder="1" applyAlignment="1" applyProtection="1">
      <alignment horizontal="center" wrapText="1" readingOrder="1"/>
      <protection hidden="1"/>
    </xf>
    <xf numFmtId="0" fontId="41" fillId="15" borderId="20" xfId="0" applyFont="1" applyFill="1" applyBorder="1" applyAlignment="1" applyProtection="1">
      <alignment horizontal="center" vertical="center" wrapText="1" readingOrder="1"/>
      <protection hidden="1"/>
    </xf>
    <xf numFmtId="0" fontId="41" fillId="15" borderId="0" xfId="0" applyFont="1" applyFill="1" applyAlignment="1" applyProtection="1">
      <alignment horizontal="center" vertical="center" wrapText="1" readingOrder="1"/>
      <protection hidden="1"/>
    </xf>
    <xf numFmtId="0" fontId="41" fillId="15" borderId="21" xfId="0" applyFont="1" applyFill="1" applyBorder="1" applyAlignment="1" applyProtection="1">
      <alignment horizontal="center" vertical="center" wrapText="1" readingOrder="1"/>
      <protection hidden="1"/>
    </xf>
    <xf numFmtId="0" fontId="41" fillId="16" borderId="20" xfId="0" applyFont="1" applyFill="1" applyBorder="1" applyAlignment="1" applyProtection="1">
      <alignment horizontal="center" wrapText="1" readingOrder="1"/>
      <protection hidden="1"/>
    </xf>
    <xf numFmtId="0" fontId="41" fillId="16" borderId="0" xfId="0" applyFont="1" applyFill="1" applyAlignment="1" applyProtection="1">
      <alignment horizontal="center" wrapText="1" readingOrder="1"/>
      <protection hidden="1"/>
    </xf>
    <xf numFmtId="0" fontId="41" fillId="15" borderId="43" xfId="0" applyFont="1" applyFill="1" applyBorder="1" applyAlignment="1" applyProtection="1">
      <alignment horizontal="center" vertical="center" wrapText="1" readingOrder="1"/>
      <protection hidden="1"/>
    </xf>
    <xf numFmtId="0" fontId="41" fillId="15" borderId="44" xfId="0" applyFont="1" applyFill="1" applyBorder="1" applyAlignment="1" applyProtection="1">
      <alignment horizontal="center" vertical="center" wrapText="1" readingOrder="1"/>
      <protection hidden="1"/>
    </xf>
    <xf numFmtId="0" fontId="41" fillId="15" borderId="45" xfId="0" applyFont="1" applyFill="1" applyBorder="1" applyAlignment="1" applyProtection="1">
      <alignment horizontal="center" vertical="center" wrapText="1" readingOrder="1"/>
      <protection hidden="1"/>
    </xf>
    <xf numFmtId="0" fontId="41" fillId="16" borderId="43" xfId="0" applyFont="1" applyFill="1" applyBorder="1" applyAlignment="1" applyProtection="1">
      <alignment horizontal="center" wrapText="1" readingOrder="1"/>
      <protection hidden="1"/>
    </xf>
    <xf numFmtId="0" fontId="41" fillId="16" borderId="44" xfId="0" applyFont="1" applyFill="1" applyBorder="1" applyAlignment="1" applyProtection="1">
      <alignment horizontal="center" wrapText="1" readingOrder="1"/>
      <protection hidden="1"/>
    </xf>
    <xf numFmtId="0" fontId="41" fillId="17" borderId="68" xfId="0" applyFont="1" applyFill="1" applyBorder="1" applyAlignment="1" applyProtection="1">
      <alignment horizontal="center" wrapText="1" readingOrder="1"/>
      <protection hidden="1"/>
    </xf>
    <xf numFmtId="0" fontId="41" fillId="17" borderId="69" xfId="0" applyFont="1" applyFill="1" applyBorder="1" applyAlignment="1" applyProtection="1">
      <alignment horizontal="center" wrapText="1" readingOrder="1"/>
      <protection hidden="1"/>
    </xf>
    <xf numFmtId="0" fontId="41" fillId="17" borderId="20" xfId="0" applyFont="1" applyFill="1" applyBorder="1" applyAlignment="1" applyProtection="1">
      <alignment horizontal="center" wrapText="1" readingOrder="1"/>
      <protection hidden="1"/>
    </xf>
    <xf numFmtId="0" fontId="41" fillId="17" borderId="0" xfId="0" applyFont="1" applyFill="1" applyAlignment="1" applyProtection="1">
      <alignment horizontal="center" wrapText="1" readingOrder="1"/>
      <protection hidden="1"/>
    </xf>
    <xf numFmtId="0" fontId="41" fillId="17" borderId="21" xfId="0" applyFont="1" applyFill="1" applyBorder="1" applyAlignment="1" applyProtection="1">
      <alignment horizontal="center" wrapText="1" readingOrder="1"/>
      <protection hidden="1"/>
    </xf>
    <xf numFmtId="0" fontId="41" fillId="17" borderId="43" xfId="0" applyFont="1" applyFill="1" applyBorder="1" applyAlignment="1" applyProtection="1">
      <alignment horizontal="center" wrapText="1" readingOrder="1"/>
      <protection hidden="1"/>
    </xf>
    <xf numFmtId="0" fontId="41" fillId="17" borderId="44" xfId="0" applyFont="1" applyFill="1" applyBorder="1" applyAlignment="1" applyProtection="1">
      <alignment horizontal="center" wrapText="1" readingOrder="1"/>
      <protection hidden="1"/>
    </xf>
    <xf numFmtId="0" fontId="41" fillId="17" borderId="45" xfId="0" applyFont="1" applyFill="1" applyBorder="1" applyAlignment="1" applyProtection="1">
      <alignment horizontal="center" wrapText="1" readingOrder="1"/>
      <protection hidden="1"/>
    </xf>
    <xf numFmtId="0" fontId="41" fillId="8" borderId="67" xfId="0" applyFont="1" applyFill="1" applyBorder="1" applyAlignment="1" applyProtection="1">
      <alignment horizontal="center" wrapText="1" readingOrder="1"/>
      <protection hidden="1"/>
    </xf>
    <xf numFmtId="0" fontId="41" fillId="8" borderId="68" xfId="0" applyFont="1" applyFill="1" applyBorder="1" applyAlignment="1" applyProtection="1">
      <alignment horizontal="center" wrapText="1" readingOrder="1"/>
      <protection hidden="1"/>
    </xf>
    <xf numFmtId="0" fontId="41" fillId="8" borderId="69" xfId="0" applyFont="1" applyFill="1" applyBorder="1" applyAlignment="1" applyProtection="1">
      <alignment horizontal="center" wrapText="1" readingOrder="1"/>
      <protection hidden="1"/>
    </xf>
    <xf numFmtId="0" fontId="41" fillId="8" borderId="20" xfId="0" applyFont="1" applyFill="1" applyBorder="1" applyAlignment="1" applyProtection="1">
      <alignment horizontal="center" wrapText="1" readingOrder="1"/>
      <protection hidden="1"/>
    </xf>
    <xf numFmtId="0" fontId="41" fillId="8" borderId="0" xfId="0" applyFont="1" applyFill="1" applyAlignment="1" applyProtection="1">
      <alignment horizontal="center" wrapText="1" readingOrder="1"/>
      <protection hidden="1"/>
    </xf>
    <xf numFmtId="0" fontId="41" fillId="8" borderId="21" xfId="0" applyFont="1" applyFill="1" applyBorder="1" applyAlignment="1" applyProtection="1">
      <alignment horizontal="center" wrapText="1" readingOrder="1"/>
      <protection hidden="1"/>
    </xf>
    <xf numFmtId="0" fontId="41" fillId="8" borderId="43" xfId="0" applyFont="1" applyFill="1" applyBorder="1" applyAlignment="1" applyProtection="1">
      <alignment horizontal="center" wrapText="1" readingOrder="1"/>
      <protection hidden="1"/>
    </xf>
    <xf numFmtId="0" fontId="41" fillId="8" borderId="44" xfId="0" applyFont="1" applyFill="1" applyBorder="1" applyAlignment="1" applyProtection="1">
      <alignment horizontal="center" wrapText="1" readingOrder="1"/>
      <protection hidden="1"/>
    </xf>
    <xf numFmtId="0" fontId="41" fillId="8" borderId="45" xfId="0" applyFont="1" applyFill="1" applyBorder="1" applyAlignment="1" applyProtection="1">
      <alignment horizontal="center" wrapText="1" readingOrder="1"/>
      <protection hidden="1"/>
    </xf>
    <xf numFmtId="0" fontId="0" fillId="0" borderId="0" xfId="0" applyAlignment="1">
      <alignment wrapText="1"/>
    </xf>
    <xf numFmtId="0" fontId="0" fillId="0" borderId="0" xfId="0" applyAlignment="1">
      <alignment vertical="top" wrapText="1"/>
    </xf>
    <xf numFmtId="0" fontId="6" fillId="18" borderId="47" xfId="0" applyFont="1" applyFill="1" applyBorder="1" applyAlignment="1">
      <alignment horizontal="center" vertical="center" wrapText="1"/>
    </xf>
    <xf numFmtId="0" fontId="6" fillId="18" borderId="47" xfId="0" applyFont="1" applyFill="1" applyBorder="1" applyAlignment="1">
      <alignment horizontal="center" vertical="center"/>
    </xf>
    <xf numFmtId="0" fontId="44" fillId="0" borderId="0" xfId="0" applyFont="1" applyAlignment="1">
      <alignment horizontal="center"/>
    </xf>
    <xf numFmtId="0" fontId="45" fillId="0" borderId="0" xfId="0" applyFont="1"/>
    <xf numFmtId="0" fontId="47" fillId="4" borderId="0" xfId="0" applyFont="1" applyFill="1" applyAlignment="1" applyProtection="1">
      <alignment horizontal="left" vertical="center" wrapText="1"/>
      <protection locked="0"/>
    </xf>
    <xf numFmtId="0" fontId="46" fillId="19" borderId="0" xfId="0" applyFont="1" applyFill="1" applyAlignment="1" applyProtection="1">
      <alignment vertical="center" wrapText="1"/>
      <protection locked="0"/>
    </xf>
    <xf numFmtId="0" fontId="47" fillId="4" borderId="0" xfId="0" applyFont="1" applyFill="1" applyAlignment="1" applyProtection="1">
      <alignment vertical="center" wrapText="1"/>
      <protection locked="0"/>
    </xf>
    <xf numFmtId="0" fontId="0" fillId="0" borderId="0" xfId="0" applyAlignment="1">
      <alignment horizontal="left"/>
    </xf>
    <xf numFmtId="0" fontId="48" fillId="0" borderId="0" xfId="0" applyFont="1" applyAlignment="1" applyProtection="1">
      <alignment horizontal="center" vertical="center"/>
      <protection locked="0"/>
    </xf>
    <xf numFmtId="0" fontId="46"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20" fillId="0" borderId="0" xfId="0" applyFont="1" applyAlignment="1">
      <alignment horizontal="center"/>
    </xf>
    <xf numFmtId="0" fontId="45" fillId="3" borderId="0" xfId="0" applyFont="1" applyFill="1"/>
    <xf numFmtId="0" fontId="53" fillId="7" borderId="0" xfId="0" applyFont="1" applyFill="1" applyAlignment="1">
      <alignment horizontal="center" vertical="center" wrapText="1" readingOrder="1"/>
    </xf>
    <xf numFmtId="0" fontId="54" fillId="8" borderId="51" xfId="0" applyFont="1" applyFill="1" applyBorder="1" applyAlignment="1">
      <alignment horizontal="center" vertical="center" wrapText="1" readingOrder="1"/>
    </xf>
    <xf numFmtId="0" fontId="54" fillId="0" borderId="51" xfId="0" applyFont="1" applyBorder="1" applyAlignment="1">
      <alignment horizontal="center" vertical="center" wrapText="1" readingOrder="1"/>
    </xf>
    <xf numFmtId="0" fontId="54" fillId="0" borderId="51" xfId="0" applyFont="1" applyBorder="1" applyAlignment="1">
      <alignment horizontal="justify" vertical="center" wrapText="1" readingOrder="1"/>
    </xf>
    <xf numFmtId="0" fontId="54" fillId="9" borderId="52" xfId="0" applyFont="1" applyFill="1" applyBorder="1" applyAlignment="1">
      <alignment horizontal="center" vertical="center" wrapText="1" readingOrder="1"/>
    </xf>
    <xf numFmtId="0" fontId="54" fillId="0" borderId="52" xfId="0" applyFont="1" applyBorder="1" applyAlignment="1">
      <alignment horizontal="center" vertical="center" wrapText="1" readingOrder="1"/>
    </xf>
    <xf numFmtId="0" fontId="54" fillId="0" borderId="52" xfId="0" applyFont="1" applyBorder="1" applyAlignment="1">
      <alignment horizontal="justify" vertical="center" wrapText="1" readingOrder="1"/>
    </xf>
    <xf numFmtId="0" fontId="54" fillId="10" borderId="52" xfId="0" applyFont="1" applyFill="1" applyBorder="1" applyAlignment="1">
      <alignment horizontal="center" vertical="center" wrapText="1" readingOrder="1"/>
    </xf>
    <xf numFmtId="0" fontId="54" fillId="11" borderId="52" xfId="0" applyFont="1" applyFill="1" applyBorder="1" applyAlignment="1">
      <alignment horizontal="center" vertical="center" wrapText="1" readingOrder="1"/>
    </xf>
    <xf numFmtId="0" fontId="55" fillId="12" borderId="52" xfId="0" applyFont="1" applyFill="1" applyBorder="1" applyAlignment="1">
      <alignment horizontal="center" vertical="center" wrapText="1" readingOrder="1"/>
    </xf>
    <xf numFmtId="0" fontId="57" fillId="7" borderId="0" xfId="0" applyFont="1" applyFill="1" applyAlignment="1">
      <alignment horizontal="center" vertical="center" wrapText="1" readingOrder="1"/>
    </xf>
    <xf numFmtId="0" fontId="58" fillId="8" borderId="51" xfId="0" applyFont="1" applyFill="1" applyBorder="1" applyAlignment="1">
      <alignment horizontal="center" vertical="center" wrapText="1" readingOrder="1"/>
    </xf>
    <xf numFmtId="0" fontId="58" fillId="0" borderId="51" xfId="0" applyFont="1" applyBorder="1" applyAlignment="1">
      <alignment horizontal="justify" vertical="center" wrapText="1" readingOrder="1"/>
    </xf>
    <xf numFmtId="9" fontId="58" fillId="0" borderId="51" xfId="0" applyNumberFormat="1" applyFont="1" applyBorder="1" applyAlignment="1">
      <alignment horizontal="center" vertical="center" wrapText="1" readingOrder="1"/>
    </xf>
    <xf numFmtId="0" fontId="58" fillId="9" borderId="52" xfId="0" applyFont="1" applyFill="1" applyBorder="1" applyAlignment="1">
      <alignment horizontal="center" vertical="center" wrapText="1" readingOrder="1"/>
    </xf>
    <xf numFmtId="0" fontId="58" fillId="0" borderId="52" xfId="0" applyFont="1" applyBorder="1" applyAlignment="1">
      <alignment horizontal="justify" vertical="center" wrapText="1" readingOrder="1"/>
    </xf>
    <xf numFmtId="9" fontId="58" fillId="0" borderId="52" xfId="0" applyNumberFormat="1" applyFont="1" applyBorder="1" applyAlignment="1">
      <alignment horizontal="center" vertical="center" wrapText="1" readingOrder="1"/>
    </xf>
    <xf numFmtId="0" fontId="58" fillId="10" borderId="52" xfId="0" applyFont="1" applyFill="1" applyBorder="1" applyAlignment="1">
      <alignment horizontal="center" vertical="center" wrapText="1" readingOrder="1"/>
    </xf>
    <xf numFmtId="0" fontId="58" fillId="11" borderId="52" xfId="0" applyFont="1" applyFill="1" applyBorder="1" applyAlignment="1">
      <alignment horizontal="center" vertical="center" wrapText="1" readingOrder="1"/>
    </xf>
    <xf numFmtId="0" fontId="59" fillId="12" borderId="52" xfId="0" applyFont="1" applyFill="1" applyBorder="1" applyAlignment="1">
      <alignment horizontal="center" vertical="center" wrapText="1" readingOrder="1"/>
    </xf>
    <xf numFmtId="9" fontId="0" fillId="0" borderId="0" xfId="0" applyNumberFormat="1"/>
    <xf numFmtId="9" fontId="0" fillId="0" borderId="0" xfId="0" applyNumberFormat="1" applyAlignment="1">
      <alignment horizontal="center"/>
    </xf>
    <xf numFmtId="0" fontId="0" fillId="0" borderId="0" xfId="0" applyAlignment="1">
      <alignment horizontal="center"/>
    </xf>
    <xf numFmtId="0" fontId="0" fillId="0" borderId="0" xfId="0" applyAlignment="1">
      <alignment horizontal="left" vertical="center" wrapText="1"/>
    </xf>
    <xf numFmtId="0" fontId="4" fillId="4" borderId="8" xfId="0" applyFont="1" applyFill="1" applyBorder="1" applyAlignment="1">
      <alignment horizontal="center" vertical="center" textRotation="90"/>
    </xf>
    <xf numFmtId="0" fontId="0" fillId="0" borderId="13" xfId="0" applyBorder="1" applyAlignment="1">
      <alignment horizontal="center" vertical="center" wrapText="1"/>
    </xf>
    <xf numFmtId="9" fontId="0" fillId="0" borderId="13" xfId="0" applyNumberFormat="1" applyBorder="1" applyAlignment="1">
      <alignment horizontal="center" vertical="center" wrapText="1"/>
    </xf>
    <xf numFmtId="9" fontId="0" fillId="3" borderId="0" xfId="0" applyNumberFormat="1" applyFill="1"/>
    <xf numFmtId="9" fontId="54" fillId="0" borderId="52" xfId="0" applyNumberFormat="1" applyFont="1" applyBorder="1" applyAlignment="1">
      <alignment horizontal="justify" vertical="center" wrapText="1" readingOrder="1"/>
    </xf>
    <xf numFmtId="0" fontId="0" fillId="0" borderId="13" xfId="0" applyBorder="1" applyAlignment="1">
      <alignment horizontal="left" vertical="center" wrapText="1"/>
    </xf>
    <xf numFmtId="0" fontId="32" fillId="3" borderId="13" xfId="0" applyFont="1" applyFill="1" applyBorder="1"/>
    <xf numFmtId="9" fontId="32" fillId="3" borderId="0" xfId="0" applyNumberFormat="1" applyFont="1" applyFill="1"/>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9" fontId="32" fillId="3" borderId="13" xfId="0" applyNumberFormat="1" applyFont="1" applyFill="1" applyBorder="1"/>
    <xf numFmtId="0" fontId="4" fillId="4" borderId="80" xfId="0" applyFont="1" applyFill="1" applyBorder="1" applyAlignment="1">
      <alignment horizontal="center" vertical="center" textRotation="90" wrapText="1"/>
    </xf>
    <xf numFmtId="0" fontId="62" fillId="0" borderId="13" xfId="0" applyFont="1" applyBorder="1" applyAlignment="1">
      <alignment horizontal="left" vertical="center" wrapText="1"/>
    </xf>
    <xf numFmtId="0" fontId="62" fillId="0" borderId="0" xfId="0" applyFont="1" applyAlignment="1">
      <alignment horizontal="left" vertical="center" wrapText="1"/>
    </xf>
    <xf numFmtId="0" fontId="0" fillId="0" borderId="0" xfId="0" applyAlignment="1">
      <alignment vertical="center" wrapText="1"/>
    </xf>
    <xf numFmtId="0" fontId="63" fillId="3" borderId="0" xfId="0" applyFont="1" applyFill="1"/>
    <xf numFmtId="0" fontId="63" fillId="0" borderId="0" xfId="0" applyFont="1"/>
    <xf numFmtId="0" fontId="4" fillId="3" borderId="0" xfId="0" applyFont="1" applyFill="1" applyAlignment="1">
      <alignment horizontal="center" vertical="center"/>
    </xf>
    <xf numFmtId="0" fontId="4" fillId="2" borderId="0" xfId="0" applyFont="1" applyFill="1" applyAlignment="1">
      <alignment horizontal="center" vertical="center"/>
    </xf>
    <xf numFmtId="0" fontId="0" fillId="0" borderId="13" xfId="0" applyBorder="1" applyAlignment="1">
      <alignment vertical="center" wrapText="1"/>
    </xf>
    <xf numFmtId="0" fontId="34" fillId="5" borderId="60" xfId="0" applyFont="1" applyFill="1" applyBorder="1" applyAlignment="1">
      <alignment horizontal="center" vertical="center" wrapText="1" readingOrder="1"/>
    </xf>
    <xf numFmtId="0" fontId="34" fillId="5" borderId="13" xfId="0" applyFont="1" applyFill="1" applyBorder="1" applyAlignment="1">
      <alignment horizontal="center" vertical="center" wrapText="1" readingOrder="1"/>
    </xf>
    <xf numFmtId="0" fontId="6" fillId="18" borderId="53" xfId="0" applyFont="1" applyFill="1" applyBorder="1" applyAlignment="1">
      <alignment horizontal="center" vertical="center"/>
    </xf>
    <xf numFmtId="0" fontId="50" fillId="0" borderId="85" xfId="0" applyFont="1" applyBorder="1" applyAlignment="1" applyProtection="1">
      <alignment horizontal="left" vertical="top" wrapText="1"/>
      <protection locked="0"/>
    </xf>
    <xf numFmtId="0" fontId="50" fillId="0" borderId="13" xfId="0" applyFont="1" applyBorder="1" applyAlignment="1" applyProtection="1">
      <alignment horizontal="left" vertical="top" wrapText="1"/>
      <protection locked="0"/>
    </xf>
    <xf numFmtId="0" fontId="1" fillId="3" borderId="0" xfId="0" applyFont="1" applyFill="1" applyAlignment="1">
      <alignment horizontal="left" vertical="center"/>
    </xf>
    <xf numFmtId="0" fontId="50" fillId="0" borderId="13" xfId="0" applyFont="1" applyBorder="1" applyAlignment="1" applyProtection="1">
      <alignment vertical="top" wrapText="1"/>
      <protection locked="0"/>
    </xf>
    <xf numFmtId="0" fontId="24" fillId="3" borderId="48" xfId="0" applyFont="1" applyFill="1" applyBorder="1" applyAlignment="1">
      <alignment vertical="top" wrapText="1"/>
    </xf>
    <xf numFmtId="0" fontId="32" fillId="0" borderId="0" xfId="0" applyFont="1" applyAlignment="1" applyProtection="1">
      <alignment vertical="center"/>
      <protection locked="0"/>
    </xf>
    <xf numFmtId="0" fontId="68" fillId="0" borderId="0" xfId="0" applyFont="1" applyAlignment="1" applyProtection="1">
      <alignment horizontal="center" vertical="center"/>
      <protection locked="0"/>
    </xf>
    <xf numFmtId="0" fontId="64" fillId="0" borderId="0" xfId="0" applyFont="1"/>
    <xf numFmtId="0" fontId="32" fillId="0" borderId="0" xfId="0" applyFont="1"/>
    <xf numFmtId="0" fontId="0" fillId="0" borderId="0" xfId="0" applyAlignment="1">
      <alignment horizontal="center" wrapText="1"/>
    </xf>
    <xf numFmtId="0" fontId="0" fillId="0" borderId="0" xfId="0" applyProtection="1">
      <protection locked="0"/>
    </xf>
    <xf numFmtId="0" fontId="0" fillId="0" borderId="0" xfId="0" applyAlignment="1" applyProtection="1">
      <alignment vertical="top"/>
      <protection locked="0"/>
    </xf>
    <xf numFmtId="0" fontId="70" fillId="4" borderId="89" xfId="0" applyFont="1" applyFill="1" applyBorder="1" applyAlignment="1">
      <alignment horizontal="center" vertical="center"/>
    </xf>
    <xf numFmtId="0" fontId="70" fillId="4" borderId="89" xfId="0" applyFont="1" applyFill="1" applyBorder="1" applyAlignment="1">
      <alignment horizontal="center" vertical="center" wrapText="1"/>
    </xf>
    <xf numFmtId="0" fontId="70" fillId="4" borderId="89" xfId="0" applyFont="1" applyFill="1" applyBorder="1" applyAlignment="1" applyProtection="1">
      <alignment horizontal="center" vertical="center" wrapText="1"/>
      <protection locked="0"/>
    </xf>
    <xf numFmtId="0" fontId="70" fillId="20" borderId="89" xfId="0" applyFont="1" applyFill="1" applyBorder="1" applyAlignment="1" applyProtection="1">
      <alignment horizontal="center" vertical="center" textRotation="90"/>
      <protection locked="0"/>
    </xf>
    <xf numFmtId="0" fontId="71" fillId="4" borderId="89" xfId="0" applyFont="1" applyFill="1" applyBorder="1" applyAlignment="1">
      <alignment horizontal="center" vertical="center" wrapText="1"/>
    </xf>
    <xf numFmtId="0" fontId="64" fillId="21" borderId="0" xfId="0" applyFont="1" applyFill="1"/>
    <xf numFmtId="0" fontId="32" fillId="3" borderId="0" xfId="0" applyFont="1" applyFill="1" applyAlignment="1" applyProtection="1">
      <alignment vertical="center"/>
      <protection locked="0"/>
    </xf>
    <xf numFmtId="0" fontId="68" fillId="3" borderId="0" xfId="0" applyFont="1" applyFill="1" applyAlignment="1" applyProtection="1">
      <alignment horizontal="center" vertical="center"/>
      <protection locked="0"/>
    </xf>
    <xf numFmtId="0" fontId="64" fillId="3" borderId="0" xfId="0" applyFont="1" applyFill="1"/>
    <xf numFmtId="0" fontId="70" fillId="4" borderId="89" xfId="0" applyFont="1" applyFill="1" applyBorder="1" applyAlignment="1" applyProtection="1">
      <alignment vertical="center" wrapText="1"/>
      <protection locked="0"/>
    </xf>
    <xf numFmtId="0" fontId="70" fillId="4" borderId="89" xfId="0" applyFont="1" applyFill="1" applyBorder="1" applyAlignment="1" applyProtection="1">
      <alignment vertical="center"/>
      <protection locked="0"/>
    </xf>
    <xf numFmtId="0" fontId="41" fillId="22" borderId="67" xfId="0" applyFont="1" applyFill="1" applyBorder="1" applyAlignment="1" applyProtection="1">
      <alignment horizontal="center" wrapText="1" readingOrder="1"/>
      <protection hidden="1"/>
    </xf>
    <xf numFmtId="0" fontId="41" fillId="22" borderId="68" xfId="0" applyFont="1" applyFill="1" applyBorder="1" applyAlignment="1" applyProtection="1">
      <alignment horizontal="center" wrapText="1" readingOrder="1"/>
      <protection hidden="1"/>
    </xf>
    <xf numFmtId="0" fontId="41" fillId="22" borderId="69" xfId="0" applyFont="1" applyFill="1" applyBorder="1" applyAlignment="1" applyProtection="1">
      <alignment horizontal="center" wrapText="1" readingOrder="1"/>
      <protection hidden="1"/>
    </xf>
    <xf numFmtId="0" fontId="41" fillId="22" borderId="20" xfId="0" applyFont="1" applyFill="1" applyBorder="1" applyAlignment="1" applyProtection="1">
      <alignment horizontal="center" wrapText="1" readingOrder="1"/>
      <protection hidden="1"/>
    </xf>
    <xf numFmtId="0" fontId="41" fillId="22" borderId="0" xfId="0" applyFont="1" applyFill="1" applyAlignment="1" applyProtection="1">
      <alignment horizontal="center" wrapText="1" readingOrder="1"/>
      <protection hidden="1"/>
    </xf>
    <xf numFmtId="0" fontId="41" fillId="22" borderId="21" xfId="0" applyFont="1" applyFill="1" applyBorder="1" applyAlignment="1" applyProtection="1">
      <alignment horizontal="center" wrapText="1" readingOrder="1"/>
      <protection hidden="1"/>
    </xf>
    <xf numFmtId="0" fontId="41" fillId="22" borderId="43" xfId="0" applyFont="1" applyFill="1" applyBorder="1" applyAlignment="1" applyProtection="1">
      <alignment horizontal="center" wrapText="1" readingOrder="1"/>
      <protection hidden="1"/>
    </xf>
    <xf numFmtId="0" fontId="41" fillId="22" borderId="44" xfId="0" applyFont="1" applyFill="1" applyBorder="1" applyAlignment="1" applyProtection="1">
      <alignment horizontal="center" wrapText="1" readingOrder="1"/>
      <protection hidden="1"/>
    </xf>
    <xf numFmtId="0" fontId="41" fillId="22" borderId="45" xfId="0" applyFont="1" applyFill="1" applyBorder="1" applyAlignment="1" applyProtection="1">
      <alignment horizontal="center" wrapText="1" readingOrder="1"/>
      <protection hidden="1"/>
    </xf>
    <xf numFmtId="0" fontId="42" fillId="22" borderId="68" xfId="0" applyFont="1" applyFill="1" applyBorder="1" applyAlignment="1" applyProtection="1">
      <alignment horizontal="center" wrapText="1" readingOrder="1"/>
      <protection hidden="1"/>
    </xf>
    <xf numFmtId="0" fontId="50" fillId="0" borderId="13" xfId="0" applyFont="1" applyBorder="1" applyAlignment="1" applyProtection="1">
      <alignment horizontal="left" vertical="center" wrapText="1"/>
      <protection locked="0"/>
    </xf>
    <xf numFmtId="0" fontId="32" fillId="0" borderId="13" xfId="0" applyFont="1" applyBorder="1" applyAlignment="1" applyProtection="1">
      <alignment horizontal="left" vertical="center" wrapText="1"/>
      <protection locked="0"/>
    </xf>
    <xf numFmtId="0" fontId="0" fillId="0" borderId="13" xfId="0" applyBorder="1" applyAlignment="1">
      <alignment horizontal="center" wrapText="1"/>
    </xf>
    <xf numFmtId="0" fontId="50" fillId="0" borderId="60" xfId="0" applyFont="1" applyBorder="1" applyAlignment="1" applyProtection="1">
      <alignment horizontal="left" wrapText="1"/>
      <protection locked="0"/>
    </xf>
    <xf numFmtId="0" fontId="50" fillId="0" borderId="13" xfId="0" applyFont="1" applyBorder="1" applyAlignment="1" applyProtection="1">
      <alignment horizontal="left" wrapText="1"/>
      <protection locked="0"/>
    </xf>
    <xf numFmtId="0" fontId="0" fillId="0" borderId="60" xfId="0" applyBorder="1" applyAlignment="1">
      <alignment vertical="center" wrapText="1"/>
    </xf>
    <xf numFmtId="0" fontId="74" fillId="0" borderId="0" xfId="0" applyFont="1" applyAlignment="1" applyProtection="1">
      <alignment vertical="center"/>
      <protection locked="0"/>
    </xf>
    <xf numFmtId="0" fontId="74" fillId="0" borderId="0" xfId="0" applyFont="1" applyProtection="1">
      <protection locked="0"/>
    </xf>
    <xf numFmtId="0" fontId="74" fillId="0" borderId="0" xfId="0" applyFont="1"/>
    <xf numFmtId="0" fontId="76" fillId="23" borderId="103" xfId="0" applyFont="1" applyFill="1" applyBorder="1" applyAlignment="1" applyProtection="1">
      <alignment horizontal="left" vertical="center" wrapText="1"/>
      <protection locked="0"/>
    </xf>
    <xf numFmtId="0" fontId="76" fillId="23" borderId="103" xfId="0" applyFont="1" applyFill="1" applyBorder="1" applyAlignment="1" applyProtection="1">
      <alignment horizontal="center" vertical="center"/>
      <protection locked="0"/>
    </xf>
    <xf numFmtId="0" fontId="77" fillId="5" borderId="103" xfId="0" applyFont="1" applyFill="1" applyBorder="1" applyAlignment="1" applyProtection="1">
      <alignment horizontal="center" vertical="center" wrapText="1"/>
      <protection locked="0"/>
    </xf>
    <xf numFmtId="0" fontId="74" fillId="0" borderId="0" xfId="0" applyFont="1" applyAlignment="1" applyProtection="1">
      <alignment horizontal="left" vertical="center"/>
      <protection locked="0"/>
    </xf>
    <xf numFmtId="0" fontId="76" fillId="0" borderId="0" xfId="0" applyFont="1" applyAlignment="1" applyProtection="1">
      <alignment horizontal="center" vertical="center"/>
      <protection locked="0"/>
    </xf>
    <xf numFmtId="0" fontId="74" fillId="0" borderId="0" xfId="0" applyFont="1" applyAlignment="1" applyProtection="1">
      <alignment horizontal="center" vertical="center"/>
      <protection locked="0"/>
    </xf>
    <xf numFmtId="0" fontId="74" fillId="0" borderId="0" xfId="0" applyFont="1" applyAlignment="1" applyProtection="1">
      <alignment horizontal="left"/>
      <protection locked="0"/>
    </xf>
    <xf numFmtId="0" fontId="74" fillId="0" borderId="0" xfId="0" applyFont="1" applyAlignment="1" applyProtection="1">
      <alignment horizontal="center"/>
      <protection locked="0"/>
    </xf>
    <xf numFmtId="0" fontId="78" fillId="24" borderId="106" xfId="0" applyFont="1" applyFill="1" applyBorder="1" applyAlignment="1">
      <alignment horizontal="center" vertical="center" wrapText="1" readingOrder="1"/>
    </xf>
    <xf numFmtId="0" fontId="81" fillId="3" borderId="106" xfId="0" applyFont="1" applyFill="1" applyBorder="1" applyAlignment="1">
      <alignment horizontal="center" vertical="center" wrapText="1" readingOrder="1"/>
    </xf>
    <xf numFmtId="0" fontId="81" fillId="3" borderId="106" xfId="0" applyFont="1" applyFill="1" applyBorder="1" applyAlignment="1">
      <alignment horizontal="left" vertical="center" wrapText="1"/>
    </xf>
    <xf numFmtId="0" fontId="81" fillId="3" borderId="106" xfId="0" applyFont="1" applyFill="1" applyBorder="1" applyAlignment="1">
      <alignment horizontal="center" vertical="center" wrapText="1"/>
    </xf>
    <xf numFmtId="0" fontId="74" fillId="3" borderId="0" xfId="0" applyFont="1" applyFill="1"/>
    <xf numFmtId="0" fontId="78" fillId="3" borderId="106" xfId="0" applyFont="1" applyFill="1" applyBorder="1" applyAlignment="1">
      <alignment horizontal="center" vertical="center" wrapText="1" readingOrder="1"/>
    </xf>
    <xf numFmtId="0" fontId="81" fillId="3" borderId="106" xfId="0" applyFont="1" applyFill="1" applyBorder="1" applyAlignment="1">
      <alignment horizontal="left" vertical="center" wrapText="1" readingOrder="1"/>
    </xf>
    <xf numFmtId="0" fontId="76" fillId="3" borderId="0" xfId="0" applyFont="1" applyFill="1"/>
    <xf numFmtId="0" fontId="82" fillId="3" borderId="106" xfId="0" applyFont="1" applyFill="1" applyBorder="1" applyAlignment="1">
      <alignment horizontal="center" vertical="center" wrapText="1" readingOrder="1"/>
    </xf>
    <xf numFmtId="0" fontId="81" fillId="3" borderId="106" xfId="0" applyFont="1" applyFill="1" applyBorder="1" applyAlignment="1">
      <alignment vertical="center" wrapText="1"/>
    </xf>
    <xf numFmtId="0" fontId="81" fillId="3" borderId="106" xfId="0" applyFont="1" applyFill="1" applyBorder="1" applyAlignment="1">
      <alignment vertical="center" wrapText="1" readingOrder="1"/>
    </xf>
    <xf numFmtId="0" fontId="78" fillId="3" borderId="107" xfId="0" applyFont="1" applyFill="1" applyBorder="1" applyAlignment="1">
      <alignment horizontal="center" vertical="center" wrapText="1" readingOrder="1"/>
    </xf>
    <xf numFmtId="0" fontId="81" fillId="3" borderId="106" xfId="0" applyFont="1" applyFill="1" applyBorder="1" applyAlignment="1">
      <alignment vertical="center"/>
    </xf>
    <xf numFmtId="0" fontId="74" fillId="0" borderId="0" xfId="0" applyFont="1" applyAlignment="1">
      <alignment horizontal="left"/>
    </xf>
    <xf numFmtId="0" fontId="74" fillId="0" borderId="0" xfId="0" applyFont="1" applyAlignment="1">
      <alignment horizontal="center"/>
    </xf>
    <xf numFmtId="0" fontId="79" fillId="0" borderId="0" xfId="0" applyFont="1" applyAlignment="1">
      <alignment wrapText="1"/>
    </xf>
    <xf numFmtId="0" fontId="84" fillId="0" borderId="0" xfId="0" applyFont="1"/>
    <xf numFmtId="0" fontId="86" fillId="24" borderId="103" xfId="0" applyFont="1" applyFill="1" applyBorder="1" applyAlignment="1">
      <alignment horizontal="center" vertical="center"/>
    </xf>
    <xf numFmtId="0" fontId="86" fillId="5" borderId="103" xfId="0" applyFont="1" applyFill="1" applyBorder="1" applyAlignment="1">
      <alignment horizontal="center" vertical="center"/>
    </xf>
    <xf numFmtId="0" fontId="86" fillId="5" borderId="103" xfId="0" applyFont="1" applyFill="1" applyBorder="1" applyAlignment="1">
      <alignment vertical="center" wrapText="1"/>
    </xf>
    <xf numFmtId="0" fontId="86" fillId="3" borderId="103" xfId="0" applyFont="1" applyFill="1" applyBorder="1" applyAlignment="1">
      <alignment vertical="top" wrapText="1"/>
    </xf>
    <xf numFmtId="0" fontId="87" fillId="3" borderId="103" xfId="0" applyFont="1" applyFill="1" applyBorder="1" applyAlignment="1">
      <alignment horizontal="center" vertical="center" wrapText="1"/>
    </xf>
    <xf numFmtId="0" fontId="88" fillId="3" borderId="103" xfId="0" applyFont="1" applyFill="1" applyBorder="1" applyAlignment="1">
      <alignment horizontal="center" vertical="center" wrapText="1"/>
    </xf>
    <xf numFmtId="0" fontId="88" fillId="3" borderId="103" xfId="0" applyFont="1" applyFill="1" applyBorder="1" applyAlignment="1">
      <alignment horizontal="left" vertical="center"/>
    </xf>
    <xf numFmtId="0" fontId="86" fillId="3" borderId="103" xfId="0" applyFont="1" applyFill="1" applyBorder="1" applyAlignment="1">
      <alignment horizontal="left" vertical="top" wrapText="1"/>
    </xf>
    <xf numFmtId="0" fontId="86" fillId="3" borderId="103" xfId="0" applyFont="1" applyFill="1" applyBorder="1" applyAlignment="1">
      <alignment horizontal="left" vertical="center" wrapText="1"/>
    </xf>
    <xf numFmtId="0" fontId="87" fillId="3" borderId="103" xfId="0" applyFont="1" applyFill="1" applyBorder="1" applyAlignment="1">
      <alignment horizontal="center" vertical="center"/>
    </xf>
    <xf numFmtId="0" fontId="88" fillId="3" borderId="103" xfId="0" applyFont="1" applyFill="1" applyBorder="1" applyAlignment="1">
      <alignment horizontal="center" vertical="center"/>
    </xf>
    <xf numFmtId="0" fontId="88" fillId="0" borderId="103" xfId="0" applyFont="1" applyBorder="1" applyAlignment="1">
      <alignment horizontal="left" vertical="center"/>
    </xf>
    <xf numFmtId="0" fontId="86" fillId="3" borderId="103" xfId="0" applyFont="1" applyFill="1" applyBorder="1" applyAlignment="1">
      <alignment vertical="center" wrapText="1"/>
    </xf>
    <xf numFmtId="0" fontId="84" fillId="0" borderId="0" xfId="0" applyFont="1" applyAlignment="1">
      <alignment horizontal="left"/>
    </xf>
    <xf numFmtId="0" fontId="79" fillId="0" borderId="0" xfId="0" applyFont="1" applyAlignment="1">
      <alignment horizontal="center"/>
    </xf>
    <xf numFmtId="0" fontId="84" fillId="0" borderId="0" xfId="0" applyFont="1" applyAlignment="1">
      <alignment horizontal="center"/>
    </xf>
    <xf numFmtId="164" fontId="46" fillId="19" borderId="0" xfId="0" applyNumberFormat="1" applyFont="1" applyFill="1" applyAlignment="1" applyProtection="1">
      <alignment horizontal="center" vertical="center" wrapText="1"/>
      <protection locked="0"/>
    </xf>
    <xf numFmtId="0" fontId="46" fillId="19" borderId="0" xfId="0" applyFont="1" applyFill="1" applyAlignment="1" applyProtection="1">
      <alignment horizontal="center" vertical="center" wrapText="1"/>
      <protection locked="0"/>
    </xf>
    <xf numFmtId="0" fontId="51" fillId="0" borderId="0" xfId="0" applyFont="1" applyAlignment="1">
      <alignment horizontal="center" wrapText="1"/>
    </xf>
    <xf numFmtId="0" fontId="49" fillId="0" borderId="0" xfId="0" applyFont="1" applyAlignment="1">
      <alignment horizontal="center"/>
    </xf>
    <xf numFmtId="0" fontId="46" fillId="19" borderId="0" xfId="0" applyFont="1" applyFill="1" applyAlignment="1" applyProtection="1">
      <alignment horizontal="center" vertical="center"/>
      <protection locked="0"/>
    </xf>
    <xf numFmtId="0" fontId="78" fillId="3" borderId="106" xfId="0" applyFont="1" applyFill="1" applyBorder="1" applyAlignment="1">
      <alignment horizontal="center" vertical="center" wrapText="1" readingOrder="1"/>
    </xf>
    <xf numFmtId="0" fontId="78" fillId="3" borderId="110" xfId="0" applyFont="1" applyFill="1" applyBorder="1" applyAlignment="1">
      <alignment horizontal="center" vertical="center" wrapText="1" readingOrder="1"/>
    </xf>
    <xf numFmtId="0" fontId="78" fillId="3" borderId="0" xfId="0" applyFont="1" applyFill="1" applyAlignment="1">
      <alignment horizontal="center" vertical="center" wrapText="1" readingOrder="1"/>
    </xf>
    <xf numFmtId="0" fontId="80" fillId="23" borderId="106" xfId="0" applyFont="1" applyFill="1" applyBorder="1" applyAlignment="1">
      <alignment horizontal="center" vertical="center" wrapText="1" readingOrder="1"/>
    </xf>
    <xf numFmtId="0" fontId="78" fillId="3" borderId="107" xfId="0" applyFont="1" applyFill="1" applyBorder="1" applyAlignment="1">
      <alignment horizontal="center" vertical="center" wrapText="1" readingOrder="1"/>
    </xf>
    <xf numFmtId="0" fontId="78" fillId="3" borderId="108" xfId="0" applyFont="1" applyFill="1" applyBorder="1" applyAlignment="1">
      <alignment horizontal="center" vertical="center" wrapText="1" readingOrder="1"/>
    </xf>
    <xf numFmtId="0" fontId="78" fillId="3" borderId="109" xfId="0" applyFont="1" applyFill="1" applyBorder="1" applyAlignment="1">
      <alignment horizontal="center" vertical="center" wrapText="1" readingOrder="1"/>
    </xf>
    <xf numFmtId="0" fontId="75" fillId="0" borderId="0" xfId="0" applyFont="1" applyAlignment="1" applyProtection="1">
      <alignment horizontal="center" vertical="center" wrapText="1"/>
      <protection locked="0"/>
    </xf>
    <xf numFmtId="0" fontId="77" fillId="5" borderId="104" xfId="0" applyFont="1" applyFill="1" applyBorder="1" applyAlignment="1" applyProtection="1">
      <alignment horizontal="center" vertical="center" wrapText="1"/>
      <protection locked="0"/>
    </xf>
    <xf numFmtId="0" fontId="77" fillId="5" borderId="105" xfId="0" applyFont="1" applyFill="1" applyBorder="1" applyAlignment="1" applyProtection="1">
      <alignment horizontal="center" vertical="center" wrapText="1"/>
      <protection locked="0"/>
    </xf>
    <xf numFmtId="0" fontId="77" fillId="5" borderId="103" xfId="0" applyFont="1" applyFill="1" applyBorder="1" applyAlignment="1" applyProtection="1">
      <alignment horizontal="center" vertical="center"/>
      <protection locked="0"/>
    </xf>
    <xf numFmtId="0" fontId="76" fillId="5" borderId="103" xfId="0" applyFont="1" applyFill="1" applyBorder="1" applyAlignment="1" applyProtection="1">
      <alignment horizontal="center" vertical="center"/>
      <protection locked="0"/>
    </xf>
    <xf numFmtId="0" fontId="78" fillId="0" borderId="103" xfId="0" applyFont="1" applyBorder="1" applyAlignment="1" applyProtection="1">
      <alignment horizontal="center" vertical="center"/>
      <protection locked="0"/>
    </xf>
    <xf numFmtId="0" fontId="78" fillId="24" borderId="103" xfId="0" applyFont="1" applyFill="1" applyBorder="1" applyAlignment="1" applyProtection="1">
      <alignment horizontal="center" vertical="center"/>
      <protection locked="0"/>
    </xf>
    <xf numFmtId="0" fontId="79" fillId="5" borderId="103" xfId="0" applyFont="1" applyFill="1" applyBorder="1" applyAlignment="1" applyProtection="1">
      <alignment horizontal="left" vertical="center" wrapText="1"/>
      <protection locked="0"/>
    </xf>
    <xf numFmtId="0" fontId="79" fillId="5" borderId="103" xfId="0" applyFont="1" applyFill="1" applyBorder="1" applyAlignment="1" applyProtection="1">
      <alignment horizontal="left" vertical="center"/>
      <protection locked="0"/>
    </xf>
    <xf numFmtId="0" fontId="77" fillId="5" borderId="103" xfId="0" applyFont="1" applyFill="1" applyBorder="1" applyAlignment="1" applyProtection="1">
      <alignment horizontal="center" vertical="center" wrapText="1"/>
      <protection locked="0"/>
    </xf>
    <xf numFmtId="0" fontId="83" fillId="0" borderId="0" xfId="0" applyFont="1" applyAlignment="1">
      <alignment horizontal="center" vertical="center" wrapText="1"/>
    </xf>
    <xf numFmtId="0" fontId="85" fillId="23" borderId="103" xfId="0" applyFont="1" applyFill="1" applyBorder="1" applyAlignment="1">
      <alignment horizontal="center"/>
    </xf>
    <xf numFmtId="0" fontId="86" fillId="24" borderId="103" xfId="0" applyFont="1" applyFill="1" applyBorder="1" applyAlignment="1">
      <alignment horizontal="center" vertical="center" wrapText="1"/>
    </xf>
    <xf numFmtId="0" fontId="86" fillId="24" borderId="103" xfId="0" applyFont="1" applyFill="1" applyBorder="1" applyAlignment="1">
      <alignment horizontal="center" vertical="center"/>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8" fillId="4" borderId="27" xfId="1" applyFont="1" applyFill="1" applyBorder="1" applyAlignment="1">
      <alignment horizontal="center" vertical="center"/>
    </xf>
    <xf numFmtId="0" fontId="18" fillId="4" borderId="28" xfId="1" applyFont="1" applyFill="1" applyBorder="1" applyAlignment="1">
      <alignment horizontal="center" vertical="center"/>
    </xf>
    <xf numFmtId="0" fontId="5" fillId="4" borderId="14" xfId="1" applyFont="1" applyFill="1" applyBorder="1" applyAlignment="1">
      <alignment horizontal="center" vertical="center" wrapText="1"/>
    </xf>
    <xf numFmtId="0" fontId="5" fillId="4" borderId="15" xfId="1" applyFont="1" applyFill="1" applyBorder="1" applyAlignment="1">
      <alignment horizontal="center" vertical="center" wrapText="1"/>
    </xf>
    <xf numFmtId="0" fontId="5" fillId="4" borderId="16" xfId="1" applyFont="1" applyFill="1" applyBorder="1" applyAlignment="1">
      <alignment horizontal="center" vertical="center" wrapText="1"/>
    </xf>
    <xf numFmtId="0" fontId="10" fillId="3" borderId="17" xfId="1" quotePrefix="1" applyFont="1" applyFill="1" applyBorder="1" applyAlignment="1">
      <alignment horizontal="left" vertical="top" wrapText="1"/>
    </xf>
    <xf numFmtId="0" fontId="11" fillId="3" borderId="18" xfId="1" quotePrefix="1" applyFont="1" applyFill="1" applyBorder="1" applyAlignment="1">
      <alignment horizontal="left" vertical="top" wrapText="1"/>
    </xf>
    <xf numFmtId="0" fontId="11" fillId="3" borderId="19" xfId="1" quotePrefix="1" applyFont="1" applyFill="1" applyBorder="1" applyAlignment="1">
      <alignment horizontal="left" vertical="top" wrapText="1"/>
    </xf>
    <xf numFmtId="0" fontId="12" fillId="3" borderId="22" xfId="1" quotePrefix="1" applyFont="1" applyFill="1" applyBorder="1" applyAlignment="1">
      <alignment horizontal="justify" vertical="center" wrapText="1"/>
    </xf>
    <xf numFmtId="0" fontId="12" fillId="3" borderId="23" xfId="1" quotePrefix="1" applyFont="1" applyFill="1" applyBorder="1" applyAlignment="1">
      <alignment horizontal="justify" vertical="center" wrapText="1"/>
    </xf>
    <xf numFmtId="0" fontId="12" fillId="3" borderId="24" xfId="1" quotePrefix="1" applyFont="1" applyFill="1" applyBorder="1" applyAlignment="1">
      <alignment horizontal="justify" vertical="center" wrapText="1"/>
    </xf>
    <xf numFmtId="0" fontId="9" fillId="0" borderId="20" xfId="1" quotePrefix="1" applyFont="1" applyBorder="1" applyAlignment="1">
      <alignment horizontal="left" vertical="top" wrapText="1"/>
    </xf>
    <xf numFmtId="0" fontId="9" fillId="0" borderId="0" xfId="1" quotePrefix="1" applyFont="1" applyAlignment="1">
      <alignment horizontal="left" vertical="top" wrapText="1"/>
    </xf>
    <xf numFmtId="0" fontId="9" fillId="0" borderId="21" xfId="1" quotePrefix="1" applyFont="1" applyBorder="1" applyAlignment="1">
      <alignment horizontal="left" vertical="top" wrapText="1"/>
    </xf>
    <xf numFmtId="0" fontId="15" fillId="3" borderId="29" xfId="2" applyFont="1" applyFill="1" applyBorder="1" applyAlignment="1">
      <alignment horizontal="left" vertical="top" wrapText="1" readingOrder="1"/>
    </xf>
    <xf numFmtId="0" fontId="15" fillId="3" borderId="30" xfId="2" applyFont="1" applyFill="1" applyBorder="1" applyAlignment="1">
      <alignment horizontal="left" vertical="top" wrapText="1" readingOrder="1"/>
    </xf>
    <xf numFmtId="0" fontId="16" fillId="3" borderId="31" xfId="1" applyFont="1" applyFill="1" applyBorder="1" applyAlignment="1">
      <alignment horizontal="justify" vertical="center" wrapText="1"/>
    </xf>
    <xf numFmtId="0" fontId="16" fillId="3" borderId="32" xfId="1" applyFont="1" applyFill="1" applyBorder="1" applyAlignment="1">
      <alignment horizontal="justify" vertical="center" wrapText="1"/>
    </xf>
    <xf numFmtId="0" fontId="15" fillId="3" borderId="33" xfId="0" applyFont="1" applyFill="1" applyBorder="1" applyAlignment="1">
      <alignment horizontal="left" vertical="center" wrapText="1"/>
    </xf>
    <xf numFmtId="0" fontId="15" fillId="3" borderId="34" xfId="0" applyFont="1" applyFill="1" applyBorder="1" applyAlignment="1">
      <alignment horizontal="left" vertical="center" wrapText="1"/>
    </xf>
    <xf numFmtId="0" fontId="16" fillId="3" borderId="35" xfId="1" applyFont="1" applyFill="1" applyBorder="1" applyAlignment="1">
      <alignment horizontal="justify" vertical="center" wrapText="1"/>
    </xf>
    <xf numFmtId="0" fontId="16" fillId="3" borderId="36" xfId="1" applyFont="1" applyFill="1" applyBorder="1" applyAlignment="1">
      <alignment horizontal="justify" vertical="center"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9" fillId="3" borderId="20" xfId="1" applyFont="1" applyFill="1" applyBorder="1" applyAlignment="1">
      <alignment horizontal="left" vertical="top" wrapText="1"/>
    </xf>
    <xf numFmtId="0" fontId="9" fillId="3" borderId="0" xfId="1" applyFont="1" applyFill="1" applyAlignment="1">
      <alignment horizontal="left" vertical="top" wrapText="1"/>
    </xf>
    <xf numFmtId="0" fontId="9" fillId="3" borderId="21" xfId="1" applyFont="1" applyFill="1" applyBorder="1" applyAlignment="1">
      <alignment horizontal="left" vertical="top" wrapText="1"/>
    </xf>
    <xf numFmtId="0" fontId="9" fillId="3" borderId="43" xfId="1" applyFont="1" applyFill="1" applyBorder="1" applyAlignment="1">
      <alignment horizontal="left" vertical="top" wrapText="1"/>
    </xf>
    <xf numFmtId="0" fontId="9" fillId="3" borderId="44" xfId="1" applyFont="1" applyFill="1" applyBorder="1" applyAlignment="1">
      <alignment horizontal="left" vertical="top" wrapText="1"/>
    </xf>
    <xf numFmtId="0" fontId="9" fillId="3" borderId="45" xfId="1" applyFont="1" applyFill="1" applyBorder="1" applyAlignment="1">
      <alignment horizontal="left" vertical="top" wrapText="1"/>
    </xf>
    <xf numFmtId="0" fontId="15" fillId="3" borderId="39" xfId="0" applyFont="1" applyFill="1" applyBorder="1" applyAlignment="1">
      <alignment horizontal="left" vertical="center" wrapText="1"/>
    </xf>
    <xf numFmtId="0" fontId="15" fillId="3" borderId="40" xfId="0" applyFont="1" applyFill="1" applyBorder="1" applyAlignment="1">
      <alignment horizontal="left" vertical="center" wrapText="1"/>
    </xf>
    <xf numFmtId="0" fontId="16" fillId="3" borderId="41" xfId="0" applyFont="1" applyFill="1" applyBorder="1" applyAlignment="1">
      <alignment horizontal="justify" vertical="center" wrapText="1"/>
    </xf>
    <xf numFmtId="0" fontId="16" fillId="3" borderId="42" xfId="0" applyFont="1" applyFill="1" applyBorder="1" applyAlignment="1">
      <alignment horizontal="justify" vertical="center" wrapText="1"/>
    </xf>
    <xf numFmtId="0" fontId="22" fillId="0" borderId="0" xfId="0" applyFont="1" applyAlignment="1">
      <alignment horizontal="center" vertical="center"/>
    </xf>
    <xf numFmtId="0" fontId="23" fillId="6" borderId="46" xfId="0" applyFont="1" applyFill="1" applyBorder="1" applyAlignment="1">
      <alignment horizontal="center" vertical="center" wrapText="1"/>
    </xf>
    <xf numFmtId="0" fontId="23" fillId="6" borderId="48" xfId="0" applyFont="1" applyFill="1" applyBorder="1" applyAlignment="1">
      <alignment horizontal="center" vertical="center" wrapText="1"/>
    </xf>
    <xf numFmtId="0" fontId="56" fillId="0" borderId="0" xfId="0" applyFont="1" applyAlignment="1">
      <alignment horizontal="center" vertical="center"/>
    </xf>
    <xf numFmtId="0" fontId="52" fillId="0" borderId="0" xfId="0" applyFont="1" applyAlignment="1">
      <alignment horizontal="center" vertical="center"/>
    </xf>
    <xf numFmtId="0" fontId="38" fillId="3" borderId="0" xfId="0" applyFont="1" applyFill="1" applyAlignment="1">
      <alignment horizontal="justify" vertical="center" wrapText="1"/>
    </xf>
    <xf numFmtId="0" fontId="31" fillId="13" borderId="53" xfId="0" applyFont="1" applyFill="1" applyBorder="1" applyAlignment="1">
      <alignment horizontal="center" vertical="center" wrapText="1" readingOrder="1"/>
    </xf>
    <xf numFmtId="0" fontId="31" fillId="13" borderId="54" xfId="0" applyFont="1" applyFill="1" applyBorder="1" applyAlignment="1">
      <alignment horizontal="center" vertical="center" wrapText="1" readingOrder="1"/>
    </xf>
    <xf numFmtId="0" fontId="31" fillId="13" borderId="55" xfId="0" applyFont="1" applyFill="1" applyBorder="1" applyAlignment="1">
      <alignment horizontal="center" vertical="center" wrapText="1" readingOrder="1"/>
    </xf>
    <xf numFmtId="0" fontId="34" fillId="13" borderId="56" xfId="0" applyFont="1" applyFill="1" applyBorder="1" applyAlignment="1">
      <alignment horizontal="center" vertical="center" wrapText="1" readingOrder="1"/>
    </xf>
    <xf numFmtId="0" fontId="34" fillId="13" borderId="57" xfId="0" applyFont="1" applyFill="1" applyBorder="1" applyAlignment="1">
      <alignment horizontal="center" vertical="center" wrapText="1" readingOrder="1"/>
    </xf>
    <xf numFmtId="0" fontId="34" fillId="3" borderId="59" xfId="0" applyFont="1" applyFill="1" applyBorder="1" applyAlignment="1">
      <alignment horizontal="center" vertical="center" wrapText="1" readingOrder="1"/>
    </xf>
    <xf numFmtId="0" fontId="34" fillId="3" borderId="62"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4" fillId="3" borderId="64"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65" fillId="0" borderId="67" xfId="0" applyFont="1" applyBorder="1" applyAlignment="1">
      <alignment horizontal="center" vertical="center" wrapText="1"/>
    </xf>
    <xf numFmtId="0" fontId="65" fillId="0" borderId="68" xfId="0" applyFont="1" applyBorder="1" applyAlignment="1">
      <alignment horizontal="center" vertical="center"/>
    </xf>
    <xf numFmtId="0" fontId="65" fillId="0" borderId="69" xfId="0" applyFont="1" applyBorder="1" applyAlignment="1">
      <alignment horizontal="center" vertical="center"/>
    </xf>
    <xf numFmtId="0" fontId="65" fillId="0" borderId="20" xfId="0" applyFont="1" applyBorder="1" applyAlignment="1">
      <alignment horizontal="center" vertical="center" wrapText="1"/>
    </xf>
    <xf numFmtId="0" fontId="65" fillId="0" borderId="0" xfId="0" applyFont="1" applyAlignment="1">
      <alignment horizontal="center" vertical="center"/>
    </xf>
    <xf numFmtId="0" fontId="65" fillId="0" borderId="21" xfId="0" applyFont="1" applyBorder="1" applyAlignment="1">
      <alignment horizontal="center" vertical="center"/>
    </xf>
    <xf numFmtId="0" fontId="65" fillId="0" borderId="20" xfId="0" applyFont="1" applyBorder="1" applyAlignment="1">
      <alignment horizontal="center" vertical="center"/>
    </xf>
    <xf numFmtId="0" fontId="65" fillId="0" borderId="43" xfId="0" applyFont="1" applyBorder="1" applyAlignment="1">
      <alignment horizontal="center" vertical="center"/>
    </xf>
    <xf numFmtId="0" fontId="65" fillId="0" borderId="44" xfId="0" applyFont="1" applyBorder="1" applyAlignment="1">
      <alignment horizontal="center" vertical="center"/>
    </xf>
    <xf numFmtId="0" fontId="65" fillId="0" borderId="45" xfId="0" applyFont="1" applyBorder="1" applyAlignment="1">
      <alignment horizontal="center" vertical="center"/>
    </xf>
    <xf numFmtId="0" fontId="67" fillId="22" borderId="70" xfId="0" applyFont="1" applyFill="1" applyBorder="1" applyAlignment="1">
      <alignment horizontal="center" vertical="center" wrapText="1" readingOrder="1"/>
    </xf>
    <xf numFmtId="0" fontId="67" fillId="22" borderId="71" xfId="0" applyFont="1" applyFill="1" applyBorder="1" applyAlignment="1">
      <alignment horizontal="center" vertical="center" wrapText="1" readingOrder="1"/>
    </xf>
    <xf numFmtId="0" fontId="67" fillId="22" borderId="73" xfId="0" applyFont="1" applyFill="1" applyBorder="1" applyAlignment="1">
      <alignment horizontal="center" vertical="center" wrapText="1" readingOrder="1"/>
    </xf>
    <xf numFmtId="0" fontId="67" fillId="22" borderId="0" xfId="0" applyFont="1" applyFill="1" applyAlignment="1">
      <alignment horizontal="center" vertical="center" wrapText="1" readingOrder="1"/>
    </xf>
    <xf numFmtId="0" fontId="67" fillId="22" borderId="74" xfId="0" applyFont="1" applyFill="1" applyBorder="1" applyAlignment="1">
      <alignment horizontal="center" vertical="center" wrapText="1" readingOrder="1"/>
    </xf>
    <xf numFmtId="0" fontId="67" fillId="22" borderId="75" xfId="0" applyFont="1" applyFill="1" applyBorder="1" applyAlignment="1">
      <alignment horizontal="center" vertical="center" wrapText="1" readingOrder="1"/>
    </xf>
    <xf numFmtId="0" fontId="67" fillId="22" borderId="76" xfId="0" applyFont="1" applyFill="1" applyBorder="1" applyAlignment="1">
      <alignment horizontal="center" vertical="center" wrapText="1" readingOrder="1"/>
    </xf>
    <xf numFmtId="0" fontId="67" fillId="22" borderId="77" xfId="0" applyFont="1" applyFill="1" applyBorder="1" applyAlignment="1">
      <alignment horizontal="center" vertical="center" wrapText="1" readingOrder="1"/>
    </xf>
    <xf numFmtId="0" fontId="33" fillId="3" borderId="13" xfId="0" applyFont="1" applyFill="1" applyBorder="1" applyAlignment="1">
      <alignment horizontal="center" vertical="center" wrapText="1"/>
    </xf>
    <xf numFmtId="0" fontId="67" fillId="8" borderId="70" xfId="0" applyFont="1" applyFill="1" applyBorder="1" applyAlignment="1">
      <alignment horizontal="center" vertical="center" wrapText="1" readingOrder="1"/>
    </xf>
    <xf numFmtId="0" fontId="67" fillId="8" borderId="71" xfId="0" applyFont="1" applyFill="1" applyBorder="1" applyAlignment="1">
      <alignment horizontal="center" vertical="center" wrapText="1" readingOrder="1"/>
    </xf>
    <xf numFmtId="0" fontId="67" fillId="8" borderId="73" xfId="0" applyFont="1" applyFill="1" applyBorder="1" applyAlignment="1">
      <alignment horizontal="center" vertical="center" wrapText="1" readingOrder="1"/>
    </xf>
    <xf numFmtId="0" fontId="67" fillId="8" borderId="0" xfId="0" applyFont="1" applyFill="1" applyAlignment="1">
      <alignment horizontal="center" vertical="center" wrapText="1" readingOrder="1"/>
    </xf>
    <xf numFmtId="0" fontId="67" fillId="8" borderId="74" xfId="0" applyFont="1" applyFill="1" applyBorder="1" applyAlignment="1">
      <alignment horizontal="center" vertical="center" wrapText="1" readingOrder="1"/>
    </xf>
    <xf numFmtId="0" fontId="67" fillId="8" borderId="75" xfId="0" applyFont="1" applyFill="1" applyBorder="1" applyAlignment="1">
      <alignment horizontal="center" vertical="center" wrapText="1" readingOrder="1"/>
    </xf>
    <xf numFmtId="0" fontId="67" fillId="8" borderId="76" xfId="0" applyFont="1" applyFill="1" applyBorder="1" applyAlignment="1">
      <alignment horizontal="center" vertical="center" wrapText="1" readingOrder="1"/>
    </xf>
    <xf numFmtId="0" fontId="67" fillId="8" borderId="77" xfId="0" applyFont="1" applyFill="1" applyBorder="1" applyAlignment="1">
      <alignment horizontal="center" vertical="center" wrapText="1" readingOrder="1"/>
    </xf>
    <xf numFmtId="0" fontId="33" fillId="0" borderId="13" xfId="0" applyFont="1" applyBorder="1" applyAlignment="1">
      <alignment horizontal="center" vertical="center" wrapText="1"/>
    </xf>
    <xf numFmtId="0" fontId="65" fillId="0" borderId="68" xfId="0" applyFont="1" applyBorder="1" applyAlignment="1">
      <alignment horizontal="center" vertical="center" wrapText="1"/>
    </xf>
    <xf numFmtId="0" fontId="2" fillId="0" borderId="0" xfId="0" applyFont="1" applyAlignment="1">
      <alignment horizontal="center" vertical="center" wrapText="1"/>
    </xf>
    <xf numFmtId="0" fontId="66" fillId="14" borderId="0" xfId="0" applyFont="1" applyFill="1" applyAlignment="1">
      <alignment horizontal="center" vertical="center" wrapText="1" readingOrder="1"/>
    </xf>
    <xf numFmtId="0" fontId="40" fillId="5" borderId="0" xfId="0" applyFont="1" applyFill="1" applyAlignment="1">
      <alignment horizontal="center" vertical="center" wrapText="1"/>
    </xf>
    <xf numFmtId="0" fontId="66" fillId="14" borderId="0" xfId="0" applyFont="1" applyFill="1" applyAlignment="1">
      <alignment horizontal="center" vertical="center" textRotation="90" wrapText="1" readingOrder="1"/>
    </xf>
    <xf numFmtId="0" fontId="66" fillId="14" borderId="21" xfId="0" applyFont="1" applyFill="1" applyBorder="1" applyAlignment="1">
      <alignment horizontal="center" vertical="center" textRotation="90" wrapText="1" readingOrder="1"/>
    </xf>
    <xf numFmtId="0" fontId="67" fillId="16" borderId="70" xfId="0" applyFont="1" applyFill="1" applyBorder="1" applyAlignment="1">
      <alignment horizontal="center" vertical="center" wrapText="1" readingOrder="1"/>
    </xf>
    <xf numFmtId="0" fontId="67" fillId="16" borderId="71" xfId="0" applyFont="1" applyFill="1" applyBorder="1" applyAlignment="1">
      <alignment horizontal="center" vertical="center" wrapText="1" readingOrder="1"/>
    </xf>
    <xf numFmtId="0" fontId="67" fillId="16" borderId="72" xfId="0" applyFont="1" applyFill="1" applyBorder="1" applyAlignment="1">
      <alignment horizontal="center" vertical="center" wrapText="1" readingOrder="1"/>
    </xf>
    <xf numFmtId="0" fontId="67" fillId="16" borderId="73" xfId="0" applyFont="1" applyFill="1" applyBorder="1" applyAlignment="1">
      <alignment horizontal="center" vertical="center" wrapText="1" readingOrder="1"/>
    </xf>
    <xf numFmtId="0" fontId="67" fillId="16" borderId="0" xfId="0" applyFont="1" applyFill="1" applyAlignment="1">
      <alignment horizontal="center" vertical="center" wrapText="1" readingOrder="1"/>
    </xf>
    <xf numFmtId="0" fontId="67" fillId="16" borderId="74" xfId="0" applyFont="1" applyFill="1" applyBorder="1" applyAlignment="1">
      <alignment horizontal="center" vertical="center" wrapText="1" readingOrder="1"/>
    </xf>
    <xf numFmtId="0" fontId="67" fillId="16" borderId="75" xfId="0" applyFont="1" applyFill="1" applyBorder="1" applyAlignment="1">
      <alignment horizontal="center" vertical="center" wrapText="1" readingOrder="1"/>
    </xf>
    <xf numFmtId="0" fontId="67" fillId="16" borderId="76" xfId="0" applyFont="1" applyFill="1" applyBorder="1" applyAlignment="1">
      <alignment horizontal="center" vertical="center" wrapText="1" readingOrder="1"/>
    </xf>
    <xf numFmtId="0" fontId="67" fillId="16" borderId="77" xfId="0" applyFont="1" applyFill="1" applyBorder="1" applyAlignment="1">
      <alignment horizontal="center" vertical="center" wrapText="1" readingOrder="1"/>
    </xf>
    <xf numFmtId="0" fontId="67" fillId="15" borderId="70" xfId="0" applyFont="1" applyFill="1" applyBorder="1" applyAlignment="1">
      <alignment horizontal="center" vertical="center" wrapText="1" readingOrder="1"/>
    </xf>
    <xf numFmtId="0" fontId="67" fillId="15" borderId="71" xfId="0" applyFont="1" applyFill="1" applyBorder="1" applyAlignment="1">
      <alignment horizontal="center" vertical="center" wrapText="1" readingOrder="1"/>
    </xf>
    <xf numFmtId="0" fontId="67" fillId="15" borderId="73" xfId="0" applyFont="1" applyFill="1" applyBorder="1" applyAlignment="1">
      <alignment horizontal="center" vertical="center" wrapText="1" readingOrder="1"/>
    </xf>
    <xf numFmtId="0" fontId="67" fillId="15" borderId="0" xfId="0" applyFont="1" applyFill="1" applyAlignment="1">
      <alignment horizontal="center" vertical="center" wrapText="1" readingOrder="1"/>
    </xf>
    <xf numFmtId="0" fontId="67" fillId="15" borderId="75" xfId="0" applyFont="1" applyFill="1" applyBorder="1" applyAlignment="1">
      <alignment horizontal="center" vertical="center" wrapText="1" readingOrder="1"/>
    </xf>
    <xf numFmtId="0" fontId="67" fillId="15" borderId="76" xfId="0" applyFont="1" applyFill="1" applyBorder="1" applyAlignment="1">
      <alignment horizontal="center" vertical="center" wrapText="1" readingOrder="1"/>
    </xf>
    <xf numFmtId="0" fontId="33" fillId="3" borderId="81" xfId="0" applyFont="1" applyFill="1" applyBorder="1" applyAlignment="1">
      <alignment horizontal="center" vertical="center" wrapText="1"/>
    </xf>
    <xf numFmtId="0" fontId="33" fillId="3" borderId="88" xfId="0" applyFont="1" applyFill="1" applyBorder="1" applyAlignment="1">
      <alignment horizontal="center" vertical="center" wrapText="1"/>
    </xf>
    <xf numFmtId="0" fontId="33" fillId="3" borderId="82" xfId="0" applyFont="1" applyFill="1" applyBorder="1" applyAlignment="1">
      <alignment horizontal="center" vertical="center" wrapText="1"/>
    </xf>
    <xf numFmtId="0" fontId="33" fillId="3" borderId="87" xfId="0" applyFont="1" applyFill="1" applyBorder="1" applyAlignment="1">
      <alignment horizontal="center" vertical="center" wrapText="1"/>
    </xf>
    <xf numFmtId="0" fontId="33" fillId="3" borderId="83" xfId="0" applyFont="1" applyFill="1" applyBorder="1" applyAlignment="1">
      <alignment horizontal="center" vertical="center" wrapText="1"/>
    </xf>
    <xf numFmtId="0" fontId="33" fillId="3" borderId="86" xfId="0" applyFont="1" applyFill="1" applyBorder="1" applyAlignment="1">
      <alignment horizontal="center" vertical="center" wrapText="1"/>
    </xf>
    <xf numFmtId="0" fontId="0" fillId="0" borderId="13" xfId="0" applyBorder="1" applyAlignment="1">
      <alignment horizontal="center" vertical="center" wrapText="1"/>
    </xf>
    <xf numFmtId="0" fontId="60" fillId="0" borderId="13" xfId="0" applyFont="1" applyBorder="1" applyAlignment="1">
      <alignment horizontal="center" vertical="center" wrapText="1"/>
    </xf>
    <xf numFmtId="9" fontId="0" fillId="0" borderId="13" xfId="0" applyNumberFormat="1" applyBorder="1" applyAlignment="1">
      <alignment horizontal="center" vertical="center" wrapText="1"/>
    </xf>
    <xf numFmtId="0" fontId="4" fillId="4" borderId="8" xfId="0" applyFont="1" applyFill="1" applyBorder="1" applyAlignment="1">
      <alignment horizontal="center" vertical="center"/>
    </xf>
    <xf numFmtId="0" fontId="4" fillId="4" borderId="80" xfId="0" applyFont="1" applyFill="1" applyBorder="1" applyAlignment="1">
      <alignment horizontal="center" vertical="center"/>
    </xf>
    <xf numFmtId="0" fontId="4" fillId="4"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0" borderId="81" xfId="0" applyBorder="1" applyAlignment="1">
      <alignment horizontal="center" vertical="center" wrapText="1"/>
    </xf>
    <xf numFmtId="0" fontId="0" fillId="0" borderId="82" xfId="0" applyBorder="1" applyAlignment="1">
      <alignment horizontal="center" vertical="center" wrapText="1"/>
    </xf>
    <xf numFmtId="9" fontId="0" fillId="0" borderId="79" xfId="0" applyNumberFormat="1" applyBorder="1" applyAlignment="1">
      <alignment horizontal="center" vertical="center" wrapText="1"/>
    </xf>
    <xf numFmtId="9" fontId="0" fillId="0" borderId="78" xfId="0" applyNumberFormat="1" applyBorder="1" applyAlignment="1">
      <alignment horizontal="center" vertical="center" wrapText="1"/>
    </xf>
    <xf numFmtId="9" fontId="0" fillId="0" borderId="60" xfId="0" applyNumberFormat="1" applyBorder="1" applyAlignment="1">
      <alignment horizontal="center" vertical="center" wrapText="1"/>
    </xf>
    <xf numFmtId="0" fontId="0" fillId="0" borderId="79" xfId="0" applyBorder="1" applyAlignment="1">
      <alignment horizontal="center" vertical="center" wrapText="1"/>
    </xf>
    <xf numFmtId="0" fontId="0" fillId="0" borderId="78" xfId="0" applyBorder="1" applyAlignment="1">
      <alignment horizontal="center" vertical="center" wrapText="1"/>
    </xf>
    <xf numFmtId="0" fontId="0" fillId="0" borderId="60" xfId="0" applyBorder="1" applyAlignment="1">
      <alignment horizontal="center" vertical="center" wrapText="1"/>
    </xf>
    <xf numFmtId="0" fontId="4" fillId="4" borderId="8"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10" xfId="0"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6" xfId="0" applyFont="1" applyFill="1" applyBorder="1" applyAlignment="1">
      <alignment horizontal="center" vertical="center"/>
    </xf>
    <xf numFmtId="0" fontId="61" fillId="4" borderId="2" xfId="0" applyFont="1" applyFill="1" applyBorder="1" applyAlignment="1">
      <alignment horizontal="center" vertical="center"/>
    </xf>
    <xf numFmtId="0" fontId="61" fillId="4" borderId="0" xfId="0" applyFont="1" applyFill="1" applyAlignment="1">
      <alignment horizontal="center" vertical="center"/>
    </xf>
    <xf numFmtId="0" fontId="7" fillId="3" borderId="13" xfId="0" applyFont="1" applyFill="1" applyBorder="1" applyAlignment="1">
      <alignment horizontal="center" vertical="center"/>
    </xf>
    <xf numFmtId="0" fontId="5" fillId="4" borderId="5" xfId="0" applyFont="1" applyFill="1" applyBorder="1" applyAlignment="1">
      <alignment horizontal="left" vertical="center"/>
    </xf>
    <xf numFmtId="0" fontId="5" fillId="4" borderId="7" xfId="0" applyFont="1" applyFill="1" applyBorder="1" applyAlignment="1">
      <alignment horizontal="left" vertical="center"/>
    </xf>
    <xf numFmtId="0" fontId="5" fillId="4" borderId="6" xfId="0" applyFont="1" applyFill="1" applyBorder="1" applyAlignment="1">
      <alignment horizontal="left" vertical="center"/>
    </xf>
    <xf numFmtId="0" fontId="2" fillId="3" borderId="5" xfId="0" applyFont="1" applyFill="1" applyBorder="1" applyAlignment="1" applyProtection="1">
      <alignment horizontal="left" vertical="center"/>
      <protection locked="0"/>
    </xf>
    <xf numFmtId="0" fontId="2" fillId="3" borderId="7" xfId="0" applyFont="1" applyFill="1" applyBorder="1" applyAlignment="1" applyProtection="1">
      <alignment horizontal="left" vertical="center"/>
      <protection locked="0"/>
    </xf>
    <xf numFmtId="0" fontId="2" fillId="3" borderId="6" xfId="0" applyFont="1" applyFill="1" applyBorder="1" applyAlignment="1" applyProtection="1">
      <alignment horizontal="left" vertical="center"/>
      <protection locked="0"/>
    </xf>
    <xf numFmtId="0" fontId="1" fillId="3" borderId="0" xfId="0" applyFont="1" applyFill="1" applyAlignment="1">
      <alignment horizontal="left" vertical="center"/>
    </xf>
    <xf numFmtId="0" fontId="2" fillId="3" borderId="5"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6" xfId="0" applyFont="1" applyFill="1" applyBorder="1" applyAlignment="1" applyProtection="1">
      <alignment horizontal="left" vertical="center" wrapText="1"/>
      <protection locked="0"/>
    </xf>
    <xf numFmtId="0" fontId="4" fillId="4" borderId="84"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0" xfId="0" applyFont="1" applyFill="1" applyAlignment="1">
      <alignment horizontal="center" vertical="center"/>
    </xf>
    <xf numFmtId="0" fontId="6" fillId="3" borderId="4" xfId="0" applyFont="1" applyFill="1" applyBorder="1" applyAlignment="1">
      <alignment horizontal="center" vertical="center"/>
    </xf>
    <xf numFmtId="0" fontId="4" fillId="4" borderId="9" xfId="0" applyFont="1" applyFill="1" applyBorder="1" applyAlignment="1">
      <alignment horizontal="center" vertical="center" wrapText="1"/>
    </xf>
    <xf numFmtId="0" fontId="4" fillId="4" borderId="9" xfId="0" applyFont="1" applyFill="1" applyBorder="1" applyAlignment="1">
      <alignment horizontal="center" vertical="center" textRotation="90" wrapText="1"/>
    </xf>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0" fontId="4" fillId="4" borderId="80" xfId="0" applyFont="1" applyFill="1" applyBorder="1" applyAlignment="1">
      <alignment horizontal="center" vertical="center" textRotation="90" wrapText="1"/>
    </xf>
    <xf numFmtId="14" fontId="0" fillId="0" borderId="79" xfId="0" applyNumberFormat="1" applyBorder="1" applyAlignment="1">
      <alignment horizontal="center" vertical="center" wrapText="1"/>
    </xf>
    <xf numFmtId="0" fontId="0" fillId="0" borderId="13" xfId="0" applyBorder="1" applyAlignment="1">
      <alignment horizontal="center" vertical="center"/>
    </xf>
    <xf numFmtId="0" fontId="0" fillId="0" borderId="83" xfId="0" applyBorder="1" applyAlignment="1">
      <alignment horizontal="center" vertical="center" wrapText="1"/>
    </xf>
    <xf numFmtId="0" fontId="0" fillId="0" borderId="79" xfId="0" applyBorder="1" applyAlignment="1">
      <alignment horizontal="center" vertical="center"/>
    </xf>
    <xf numFmtId="0" fontId="0" fillId="0" borderId="78" xfId="0" applyBorder="1" applyAlignment="1">
      <alignment horizontal="center" vertical="center"/>
    </xf>
    <xf numFmtId="0" fontId="0" fillId="0" borderId="60" xfId="0" applyBorder="1" applyAlignment="1">
      <alignment horizontal="center" vertical="center"/>
    </xf>
    <xf numFmtId="0" fontId="0" fillId="0" borderId="79" xfId="0" applyBorder="1" applyAlignment="1">
      <alignment horizontal="left" vertical="center" wrapText="1"/>
    </xf>
    <xf numFmtId="0" fontId="0" fillId="0" borderId="78" xfId="0" applyBorder="1" applyAlignment="1">
      <alignment horizontal="left" vertical="center" wrapText="1"/>
    </xf>
    <xf numFmtId="0" fontId="50" fillId="0" borderId="13" xfId="0" applyFont="1" applyBorder="1" applyAlignment="1">
      <alignment horizontal="center" vertical="center" wrapText="1"/>
    </xf>
    <xf numFmtId="0" fontId="4" fillId="4" borderId="8" xfId="0" applyFont="1" applyFill="1" applyBorder="1" applyAlignment="1">
      <alignment horizontal="center" vertical="center" textRotation="1"/>
    </xf>
    <xf numFmtId="0" fontId="4" fillId="4" borderId="11" xfId="0" applyFont="1" applyFill="1" applyBorder="1" applyAlignment="1">
      <alignment horizontal="center" vertical="center" textRotation="1"/>
    </xf>
    <xf numFmtId="0" fontId="0" fillId="0" borderId="60" xfId="0" applyBorder="1" applyAlignment="1">
      <alignment horizontal="left" vertical="center" wrapText="1"/>
    </xf>
    <xf numFmtId="0" fontId="0" fillId="3" borderId="13" xfId="0" applyFill="1" applyBorder="1" applyAlignment="1">
      <alignment horizontal="center" vertical="center" wrapText="1"/>
    </xf>
    <xf numFmtId="0" fontId="72" fillId="4" borderId="2" xfId="0" applyFont="1" applyFill="1" applyBorder="1" applyAlignment="1">
      <alignment horizontal="center" vertical="center" wrapText="1"/>
    </xf>
    <xf numFmtId="0" fontId="72" fillId="4" borderId="102" xfId="0" applyFont="1" applyFill="1" applyBorder="1" applyAlignment="1">
      <alignment horizontal="center" vertical="center" wrapText="1"/>
    </xf>
    <xf numFmtId="0" fontId="72" fillId="4" borderId="0" xfId="0" applyFont="1" applyFill="1" applyAlignment="1">
      <alignment horizontal="center" vertical="center" wrapText="1"/>
    </xf>
    <xf numFmtId="0" fontId="72" fillId="4" borderId="87" xfId="0" applyFont="1" applyFill="1" applyBorder="1" applyAlignment="1">
      <alignment horizontal="center" vertical="center" wrapText="1"/>
    </xf>
    <xf numFmtId="0" fontId="71" fillId="4" borderId="90" xfId="0" applyFont="1" applyFill="1" applyBorder="1" applyAlignment="1">
      <alignment horizontal="center" vertical="center" wrapText="1"/>
    </xf>
    <xf numFmtId="0" fontId="71" fillId="4" borderId="93" xfId="0" applyFont="1" applyFill="1" applyBorder="1" applyAlignment="1">
      <alignment horizontal="center" vertical="center" wrapText="1"/>
    </xf>
    <xf numFmtId="0" fontId="71" fillId="4" borderId="91" xfId="0" applyFont="1" applyFill="1" applyBorder="1" applyAlignment="1">
      <alignment horizontal="center" vertical="center" wrapText="1"/>
    </xf>
    <xf numFmtId="0" fontId="71" fillId="4" borderId="92"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3" xfId="0" applyFont="1" applyFill="1" applyBorder="1" applyAlignment="1">
      <alignment horizontal="center" vertical="center"/>
    </xf>
    <xf numFmtId="0" fontId="70" fillId="4" borderId="91" xfId="0" applyFont="1" applyFill="1" applyBorder="1" applyAlignment="1">
      <alignment horizontal="center" vertical="center"/>
    </xf>
    <xf numFmtId="0" fontId="70" fillId="4" borderId="101" xfId="0" applyFont="1" applyFill="1" applyBorder="1" applyAlignment="1">
      <alignment horizontal="center" vertical="center"/>
    </xf>
    <xf numFmtId="0" fontId="70" fillId="4" borderId="92" xfId="0" applyFont="1" applyFill="1" applyBorder="1" applyAlignment="1">
      <alignment horizontal="center" vertical="center"/>
    </xf>
    <xf numFmtId="0" fontId="70" fillId="20" borderId="89" xfId="0" applyFont="1" applyFill="1" applyBorder="1" applyAlignment="1" applyProtection="1">
      <alignment horizontal="center" vertical="center" wrapText="1"/>
      <protection locked="0"/>
    </xf>
    <xf numFmtId="0" fontId="70" fillId="4" borderId="89" xfId="0" applyFont="1" applyFill="1" applyBorder="1" applyAlignment="1" applyProtection="1">
      <alignment horizontal="center" vertical="center" wrapText="1"/>
      <protection locked="0"/>
    </xf>
    <xf numFmtId="0" fontId="70" fillId="4" borderId="91" xfId="0" applyFont="1" applyFill="1" applyBorder="1" applyAlignment="1" applyProtection="1">
      <alignment horizontal="center" vertical="center" wrapText="1"/>
      <protection locked="0"/>
    </xf>
    <xf numFmtId="14" fontId="32" fillId="0" borderId="95" xfId="0" applyNumberFormat="1" applyFont="1" applyBorder="1" applyAlignment="1">
      <alignment horizontal="center" vertical="center"/>
    </xf>
    <xf numFmtId="0" fontId="32" fillId="0" borderId="78" xfId="0" applyFont="1" applyBorder="1" applyAlignment="1">
      <alignment horizontal="center" vertical="center"/>
    </xf>
    <xf numFmtId="0" fontId="32" fillId="0" borderId="98" xfId="0" applyFont="1" applyBorder="1" applyAlignment="1">
      <alignment horizontal="center" vertical="center"/>
    </xf>
    <xf numFmtId="0" fontId="32" fillId="0" borderId="95" xfId="0" applyFont="1" applyBorder="1" applyAlignment="1">
      <alignment horizontal="center" vertical="center" wrapText="1"/>
    </xf>
    <xf numFmtId="0" fontId="32" fillId="0" borderId="78" xfId="0" applyFont="1" applyBorder="1" applyAlignment="1">
      <alignment horizontal="center" vertical="center" wrapText="1"/>
    </xf>
    <xf numFmtId="0" fontId="32" fillId="0" borderId="98" xfId="0" applyFont="1" applyBorder="1" applyAlignment="1">
      <alignment horizontal="center" vertical="center" wrapText="1"/>
    </xf>
    <xf numFmtId="0" fontId="32" fillId="0" borderId="95" xfId="0" applyFont="1" applyBorder="1" applyAlignment="1">
      <alignment horizontal="center"/>
    </xf>
    <xf numFmtId="0" fontId="32" fillId="0" borderId="78" xfId="0" applyFont="1" applyBorder="1" applyAlignment="1">
      <alignment horizontal="center"/>
    </xf>
    <xf numFmtId="0" fontId="32" fillId="0" borderId="98" xfId="0" applyFont="1" applyBorder="1" applyAlignment="1">
      <alignment horizontal="center"/>
    </xf>
    <xf numFmtId="0" fontId="32" fillId="0" borderId="95" xfId="0" applyFont="1" applyBorder="1" applyAlignment="1">
      <alignment horizontal="center" vertical="center"/>
    </xf>
    <xf numFmtId="0" fontId="69" fillId="0" borderId="95" xfId="0" applyFont="1" applyBorder="1" applyAlignment="1" applyProtection="1">
      <alignment horizontal="center" vertical="center" wrapText="1"/>
      <protection locked="0"/>
    </xf>
    <xf numFmtId="0" fontId="69" fillId="0" borderId="78" xfId="0" applyFont="1" applyBorder="1" applyAlignment="1" applyProtection="1">
      <alignment horizontal="center" vertical="center" wrapText="1"/>
      <protection locked="0"/>
    </xf>
    <xf numFmtId="0" fontId="69" fillId="0" borderId="98" xfId="0" applyFont="1" applyBorder="1" applyAlignment="1" applyProtection="1">
      <alignment horizontal="center" vertical="center" wrapText="1"/>
      <protection locked="0"/>
    </xf>
    <xf numFmtId="0" fontId="69" fillId="0" borderId="95" xfId="0" applyFont="1" applyBorder="1" applyAlignment="1" applyProtection="1">
      <alignment horizontal="center" vertical="center"/>
      <protection locked="0"/>
    </xf>
    <xf numFmtId="0" fontId="69" fillId="0" borderId="78" xfId="0" applyFont="1" applyBorder="1" applyAlignment="1" applyProtection="1">
      <alignment horizontal="center" vertical="center"/>
      <protection locked="0"/>
    </xf>
    <xf numFmtId="0" fontId="69" fillId="0" borderId="98" xfId="0" applyFont="1" applyBorder="1" applyAlignment="1" applyProtection="1">
      <alignment horizontal="center" vertical="center"/>
      <protection locked="0"/>
    </xf>
    <xf numFmtId="0" fontId="32" fillId="0" borderId="85" xfId="0" applyFont="1" applyBorder="1" applyAlignment="1" applyProtection="1">
      <alignment horizontal="center" vertical="center"/>
      <protection locked="0"/>
    </xf>
    <xf numFmtId="0" fontId="32" fillId="0" borderId="13" xfId="0" applyFont="1" applyBorder="1" applyAlignment="1" applyProtection="1">
      <alignment horizontal="center" vertical="center"/>
      <protection locked="0"/>
    </xf>
    <xf numFmtId="0" fontId="32" fillId="0" borderId="65" xfId="0" applyFont="1" applyBorder="1" applyAlignment="1" applyProtection="1">
      <alignment horizontal="center" vertical="center"/>
      <protection locked="0"/>
    </xf>
    <xf numFmtId="1" fontId="69" fillId="0" borderId="85" xfId="0" applyNumberFormat="1" applyFont="1" applyBorder="1" applyAlignment="1">
      <alignment horizontal="center" vertical="center"/>
    </xf>
    <xf numFmtId="0" fontId="69" fillId="0" borderId="13" xfId="0" applyFont="1" applyBorder="1" applyAlignment="1">
      <alignment horizontal="center" vertical="center"/>
    </xf>
    <xf numFmtId="0" fontId="69" fillId="0" borderId="65" xfId="0" applyFont="1" applyBorder="1" applyAlignment="1">
      <alignment horizontal="center" vertical="center"/>
    </xf>
    <xf numFmtId="0" fontId="69" fillId="0" borderId="85" xfId="0" applyFont="1" applyBorder="1" applyAlignment="1" applyProtection="1">
      <alignment horizontal="center" vertical="center"/>
      <protection locked="0"/>
    </xf>
    <xf numFmtId="0" fontId="69" fillId="0" borderId="13" xfId="0" applyFont="1" applyBorder="1" applyAlignment="1" applyProtection="1">
      <alignment horizontal="center" vertical="center"/>
      <protection locked="0"/>
    </xf>
    <xf numFmtId="0" fontId="69" fillId="0" borderId="65" xfId="0" applyFont="1" applyBorder="1" applyAlignment="1" applyProtection="1">
      <alignment horizontal="center" vertical="center"/>
      <protection locked="0"/>
    </xf>
    <xf numFmtId="0" fontId="32" fillId="0" borderId="95" xfId="0" applyFont="1" applyBorder="1" applyAlignment="1" applyProtection="1">
      <alignment horizontal="center" vertical="center"/>
      <protection locked="0"/>
    </xf>
    <xf numFmtId="0" fontId="32" fillId="0" borderId="78" xfId="0" applyFont="1" applyBorder="1" applyAlignment="1" applyProtection="1">
      <alignment horizontal="center" vertical="center"/>
      <protection locked="0"/>
    </xf>
    <xf numFmtId="0" fontId="32" fillId="0" borderId="98" xfId="0" applyFont="1" applyBorder="1" applyAlignment="1" applyProtection="1">
      <alignment horizontal="center" vertical="center"/>
      <protection locked="0"/>
    </xf>
    <xf numFmtId="0" fontId="64" fillId="21" borderId="99" xfId="0" applyFont="1" applyFill="1" applyBorder="1" applyAlignment="1">
      <alignment horizontal="center"/>
    </xf>
    <xf numFmtId="0" fontId="64" fillId="21" borderId="100" xfId="0" applyFont="1" applyFill="1" applyBorder="1" applyAlignment="1">
      <alignment horizontal="center"/>
    </xf>
    <xf numFmtId="1" fontId="69" fillId="0" borderId="94" xfId="0" applyNumberFormat="1" applyFont="1" applyBorder="1" applyAlignment="1" applyProtection="1">
      <alignment horizontal="center" vertical="center" wrapText="1"/>
      <protection locked="0"/>
    </xf>
    <xf numFmtId="1" fontId="69" fillId="0" borderId="96" xfId="0" applyNumberFormat="1" applyFont="1" applyBorder="1" applyAlignment="1" applyProtection="1">
      <alignment horizontal="center" vertical="center" wrapText="1"/>
      <protection locked="0"/>
    </xf>
    <xf numFmtId="1" fontId="69" fillId="0" borderId="97" xfId="0" applyNumberFormat="1" applyFont="1" applyBorder="1" applyAlignment="1" applyProtection="1">
      <alignment horizontal="center" vertical="center" wrapText="1"/>
      <protection locked="0"/>
    </xf>
    <xf numFmtId="0" fontId="69" fillId="0" borderId="95" xfId="0" applyFont="1" applyBorder="1" applyAlignment="1" applyProtection="1">
      <alignment horizontal="left" vertical="center" wrapText="1"/>
      <protection locked="0"/>
    </xf>
    <xf numFmtId="0" fontId="69" fillId="0" borderId="78" xfId="0" applyFont="1" applyBorder="1" applyAlignment="1" applyProtection="1">
      <alignment horizontal="left" vertical="center" wrapText="1"/>
      <protection locked="0"/>
    </xf>
    <xf numFmtId="0" fontId="69" fillId="0" borderId="98" xfId="0" applyFont="1" applyBorder="1" applyAlignment="1" applyProtection="1">
      <alignment horizontal="left" vertical="center" wrapText="1"/>
      <protection locked="0"/>
    </xf>
    <xf numFmtId="1" fontId="69" fillId="0" borderId="95" xfId="0" applyNumberFormat="1" applyFont="1" applyBorder="1" applyAlignment="1" applyProtection="1">
      <alignment horizontal="center" vertical="center" wrapText="1"/>
      <protection locked="0"/>
    </xf>
    <xf numFmtId="0" fontId="0" fillId="0" borderId="98" xfId="0" applyBorder="1" applyAlignment="1">
      <alignment horizontal="center" vertical="center" wrapText="1"/>
    </xf>
    <xf numFmtId="1" fontId="69" fillId="0" borderId="78" xfId="0" applyNumberFormat="1" applyFont="1" applyBorder="1" applyAlignment="1" applyProtection="1">
      <alignment horizontal="center" vertical="center" wrapText="1"/>
      <protection locked="0"/>
    </xf>
    <xf numFmtId="1" fontId="69" fillId="0" borderId="98" xfId="0" applyNumberFormat="1" applyFont="1" applyBorder="1" applyAlignment="1" applyProtection="1">
      <alignment horizontal="center" vertical="center" wrapText="1"/>
      <protection locked="0"/>
    </xf>
  </cellXfs>
  <cellStyles count="3">
    <cellStyle name="Normal" xfId="0" builtinId="0"/>
    <cellStyle name="Normal - Style1 2" xfId="1" xr:uid="{00000000-0005-0000-0000-000001000000}"/>
    <cellStyle name="Normal 2 2" xfId="2" xr:uid="{00000000-0005-0000-0000-000002000000}"/>
  </cellStyles>
  <dxfs count="845">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ont>
        <color theme="1"/>
      </font>
      <fill>
        <patternFill>
          <bgColor theme="7" tint="0.39994506668294322"/>
        </patternFill>
      </fill>
    </dxf>
    <dxf>
      <font>
        <color theme="1"/>
      </font>
      <fill>
        <patternFill>
          <bgColor rgb="FF92D050"/>
        </patternFill>
      </fill>
    </dxf>
    <dxf>
      <fill>
        <patternFill>
          <bgColor rgb="FFFFC000"/>
        </patternFill>
      </fill>
    </dxf>
    <dxf>
      <fill>
        <patternFill>
          <bgColor rgb="FFFF0000"/>
        </patternFill>
      </fill>
    </dxf>
    <dxf>
      <font>
        <color theme="1"/>
      </font>
      <fill>
        <patternFill>
          <bgColor rgb="FF00B050"/>
        </patternFill>
      </fill>
    </dxf>
    <dxf>
      <fill>
        <patternFill>
          <bgColor rgb="FFFFC000"/>
        </patternFill>
      </fill>
    </dxf>
    <dxf>
      <font>
        <color theme="1"/>
      </font>
      <fill>
        <patternFill>
          <bgColor rgb="FFFF0000"/>
        </patternFill>
      </fill>
    </dxf>
    <dxf>
      <fill>
        <patternFill>
          <bgColor rgb="FFFF0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FF0000"/>
        </patternFill>
      </fill>
    </dxf>
    <dxf>
      <font>
        <color theme="1"/>
      </font>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ont>
        <color theme="1"/>
      </font>
      <fill>
        <patternFill>
          <bgColor theme="7" tint="0.39994506668294322"/>
        </patternFill>
      </fill>
    </dxf>
    <dxf>
      <font>
        <color theme="1"/>
      </font>
      <fill>
        <patternFill>
          <bgColor rgb="FF92D050"/>
        </patternFill>
      </fill>
    </dxf>
    <dxf>
      <fill>
        <patternFill>
          <bgColor rgb="FFFFC000"/>
        </patternFill>
      </fill>
    </dxf>
    <dxf>
      <fill>
        <patternFill>
          <bgColor rgb="FFFF0000"/>
        </patternFill>
      </fill>
    </dxf>
    <dxf>
      <font>
        <color theme="1"/>
      </font>
      <fill>
        <patternFill>
          <bgColor rgb="FF00B050"/>
        </patternFill>
      </fill>
    </dxf>
    <dxf>
      <fill>
        <patternFill>
          <bgColor rgb="FFFFC000"/>
        </patternFill>
      </fill>
    </dxf>
    <dxf>
      <font>
        <color theme="1"/>
      </font>
      <fill>
        <patternFill>
          <bgColor rgb="FFFF0000"/>
        </patternFill>
      </fill>
    </dxf>
    <dxf>
      <fill>
        <patternFill>
          <bgColor rgb="FFFF0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FF0000"/>
        </patternFill>
      </fill>
    </dxf>
    <dxf>
      <font>
        <color theme="1"/>
      </font>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ont>
        <color theme="1"/>
      </font>
      <fill>
        <patternFill>
          <bgColor theme="7" tint="0.39994506668294322"/>
        </patternFill>
      </fill>
    </dxf>
    <dxf>
      <font>
        <color theme="1"/>
      </font>
      <fill>
        <patternFill>
          <bgColor rgb="FF92D050"/>
        </patternFill>
      </fill>
    </dxf>
    <dxf>
      <fill>
        <patternFill>
          <bgColor rgb="FFFFC000"/>
        </patternFill>
      </fill>
    </dxf>
    <dxf>
      <fill>
        <patternFill>
          <bgColor rgb="FFFF0000"/>
        </patternFill>
      </fill>
    </dxf>
    <dxf>
      <font>
        <color theme="1"/>
      </font>
      <fill>
        <patternFill>
          <bgColor rgb="FF00B050"/>
        </patternFill>
      </fill>
    </dxf>
    <dxf>
      <fill>
        <patternFill>
          <bgColor rgb="FFFFC000"/>
        </patternFill>
      </fill>
    </dxf>
    <dxf>
      <font>
        <color theme="1"/>
      </font>
      <fill>
        <patternFill>
          <bgColor rgb="FFFF0000"/>
        </patternFill>
      </fill>
    </dxf>
    <dxf>
      <fill>
        <patternFill>
          <bgColor rgb="FFFF0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FF0000"/>
        </patternFill>
      </fill>
    </dxf>
    <dxf>
      <font>
        <color theme="1"/>
      </font>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ont>
        <color theme="1"/>
      </font>
      <fill>
        <patternFill>
          <bgColor theme="7" tint="0.39994506668294322"/>
        </patternFill>
      </fill>
    </dxf>
    <dxf>
      <font>
        <color theme="1"/>
      </font>
      <fill>
        <patternFill>
          <bgColor rgb="FF92D050"/>
        </patternFill>
      </fill>
    </dxf>
    <dxf>
      <fill>
        <patternFill>
          <bgColor rgb="FFFFC000"/>
        </patternFill>
      </fill>
    </dxf>
    <dxf>
      <fill>
        <patternFill>
          <bgColor rgb="FFFF0000"/>
        </patternFill>
      </fill>
    </dxf>
    <dxf>
      <font>
        <color theme="1"/>
      </font>
      <fill>
        <patternFill>
          <bgColor rgb="FF00B050"/>
        </patternFill>
      </fill>
    </dxf>
    <dxf>
      <fill>
        <patternFill>
          <bgColor rgb="FFFFC000"/>
        </patternFill>
      </fill>
    </dxf>
    <dxf>
      <font>
        <color theme="1"/>
      </font>
      <fill>
        <patternFill>
          <bgColor rgb="FFFF0000"/>
        </patternFill>
      </fill>
    </dxf>
    <dxf>
      <fill>
        <patternFill>
          <bgColor rgb="FFFF0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FF0000"/>
        </patternFill>
      </fill>
    </dxf>
    <dxf>
      <font>
        <color theme="1"/>
      </font>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ont>
        <color theme="1"/>
      </font>
      <fill>
        <patternFill>
          <bgColor theme="7" tint="0.39994506668294322"/>
        </patternFill>
      </fill>
    </dxf>
    <dxf>
      <font>
        <color theme="1"/>
      </font>
      <fill>
        <patternFill>
          <bgColor rgb="FF92D050"/>
        </patternFill>
      </fill>
    </dxf>
    <dxf>
      <fill>
        <patternFill>
          <bgColor rgb="FFFFC000"/>
        </patternFill>
      </fill>
    </dxf>
    <dxf>
      <fill>
        <patternFill>
          <bgColor rgb="FFFF0000"/>
        </patternFill>
      </fill>
    </dxf>
    <dxf>
      <font>
        <color theme="1"/>
      </font>
      <fill>
        <patternFill>
          <bgColor rgb="FF00B050"/>
        </patternFill>
      </fill>
    </dxf>
    <dxf>
      <fill>
        <patternFill>
          <bgColor rgb="FFFFC000"/>
        </patternFill>
      </fill>
    </dxf>
    <dxf>
      <font>
        <color theme="1"/>
      </font>
      <fill>
        <patternFill>
          <bgColor rgb="FFFF0000"/>
        </patternFill>
      </fill>
    </dxf>
    <dxf>
      <fill>
        <patternFill>
          <bgColor rgb="FFFF0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FF0000"/>
        </patternFill>
      </fill>
    </dxf>
    <dxf>
      <font>
        <color theme="1"/>
      </font>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auto="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theme="7" tint="0.59996337778862885"/>
        </patternFill>
      </fill>
    </dxf>
    <dxf>
      <font>
        <color rgb="FF9C0006"/>
      </font>
      <fill>
        <patternFill>
          <bgColor rgb="FFFFC7CE"/>
        </patternFill>
      </fill>
    </dxf>
    <dxf>
      <font>
        <color rgb="FF9C0006"/>
      </font>
      <fill>
        <patternFill>
          <bgColor rgb="FFFFC7CE"/>
        </patternFill>
      </fill>
    </dxf>
    <dxf>
      <fill>
        <patternFill>
          <bgColor theme="9"/>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ont>
        <color rgb="FF9C0006"/>
      </font>
      <fill>
        <patternFill>
          <bgColor rgb="FFFFC7CE"/>
        </patternFill>
      </fill>
    </dxf>
    <dxf>
      <fill>
        <patternFill>
          <bgColor theme="9"/>
        </patternFill>
      </fill>
    </dxf>
    <dxf>
      <font>
        <color theme="1"/>
      </font>
    </dxf>
    <dxf>
      <fill>
        <patternFill>
          <bgColor rgb="FF92D050"/>
        </patternFill>
      </fill>
    </dxf>
    <dxf>
      <fill>
        <patternFill>
          <bgColor rgb="FF00B050"/>
        </patternFill>
      </fill>
    </dxf>
    <dxf>
      <fill>
        <patternFill>
          <bgColor theme="7" tint="0.39994506668294322"/>
        </patternFill>
      </fill>
    </dxf>
    <dxf>
      <font>
        <color auto="1"/>
      </font>
    </dxf>
    <dxf>
      <fill>
        <patternFill>
          <bgColor rgb="FF92D050"/>
        </patternFill>
      </fill>
    </dxf>
    <dxf>
      <fill>
        <patternFill>
          <bgColor theme="7" tint="0.59996337778862885"/>
        </patternFill>
      </fill>
    </dxf>
    <dxf>
      <font>
        <color theme="1"/>
      </font>
      <fill>
        <patternFill>
          <bgColor rgb="FFFFC000"/>
        </patternFill>
      </fill>
    </dxf>
    <dxf>
      <font>
        <color rgb="FF9C0006"/>
      </font>
      <fill>
        <patternFill>
          <bgColor rgb="FFFFC7CE"/>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00B050"/>
        </patternFill>
      </fill>
    </dxf>
    <dxf>
      <fill>
        <patternFill>
          <bgColor theme="7" tint="0.59996337778862885"/>
        </patternFill>
      </fill>
    </dxf>
    <dxf>
      <fill>
        <patternFill>
          <bgColor rgb="FF92D050"/>
        </patternFill>
      </fill>
    </dxf>
    <dxf>
      <fill>
        <patternFill>
          <bgColor rgb="FF00B050"/>
        </patternFill>
      </fill>
    </dxf>
    <dxf>
      <fill>
        <patternFill>
          <bgColor rgb="FF92D050"/>
        </patternFill>
      </fill>
    </dxf>
    <dxf>
      <font>
        <color theme="1"/>
      </font>
    </dxf>
    <dxf>
      <fill>
        <patternFill>
          <bgColor theme="9"/>
        </patternFill>
      </fill>
    </dxf>
    <dxf>
      <fill>
        <patternFill>
          <bgColor theme="9"/>
        </patternFill>
      </fill>
    </dxf>
    <dxf>
      <fill>
        <patternFill>
          <bgColor theme="9"/>
        </patternFill>
      </fill>
    </dxf>
    <dxf>
      <font>
        <color theme="1"/>
      </font>
      <fill>
        <patternFill>
          <bgColor rgb="FFFF0000"/>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1"/>
      </font>
      <fill>
        <patternFill>
          <bgColor rgb="FFFFC000"/>
        </patternFill>
      </fill>
    </dxf>
    <dxf>
      <font>
        <color auto="1"/>
      </font>
    </dxf>
    <dxf>
      <fill>
        <patternFill>
          <bgColor theme="7" tint="0.39994506668294322"/>
        </patternFill>
      </fill>
    </dxf>
    <dxf>
      <fill>
        <patternFill>
          <bgColor rgb="FFFFC7CE"/>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numFmt numFmtId="13" formatCode="0%"/>
    </dxf>
    <dxf>
      <numFmt numFmtId="13" formatCode="0%"/>
    </dxf>
    <dxf>
      <numFmt numFmtId="13" formatCode="0%"/>
    </dxf>
    <dxf>
      <numFmt numFmtId="13" formatCode="0%"/>
    </dxf>
    <dxf>
      <numFmt numFmtId="1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pivotCacheDefinition" Target="pivotCache/pivotCacheDefinition1.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139700</xdr:rowOff>
    </xdr:from>
    <xdr:ext cx="2505074" cy="914400"/>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0" y="139700"/>
          <a:ext cx="2505074" cy="914400"/>
        </a:xfrm>
        <a:prstGeom prst="rect">
          <a:avLst/>
        </a:prstGeom>
      </xdr:spPr>
    </xdr:pic>
    <xdr:clientData/>
  </xdr:oneCellAnchor>
  <xdr:twoCellAnchor>
    <xdr:from>
      <xdr:col>6</xdr:col>
      <xdr:colOff>456141</xdr:colOff>
      <xdr:row>0</xdr:row>
      <xdr:rowOff>251531</xdr:rowOff>
    </xdr:from>
    <xdr:to>
      <xdr:col>8</xdr:col>
      <xdr:colOff>740832</xdr:colOff>
      <xdr:row>2</xdr:row>
      <xdr:rowOff>118181</xdr:rowOff>
    </xdr:to>
    <xdr:grpSp>
      <xdr:nvGrpSpPr>
        <xdr:cNvPr id="5" name="Group 8">
          <a:extLst>
            <a:ext uri="{FF2B5EF4-FFF2-40B4-BE49-F238E27FC236}">
              <a16:creationId xmlns:a16="http://schemas.microsoft.com/office/drawing/2014/main" id="{00000000-0008-0000-0000-000005000000}"/>
            </a:ext>
          </a:extLst>
        </xdr:cNvPr>
        <xdr:cNvGrpSpPr>
          <a:grpSpLocks/>
        </xdr:cNvGrpSpPr>
      </xdr:nvGrpSpPr>
      <xdr:grpSpPr bwMode="auto">
        <a:xfrm>
          <a:off x="6958541" y="251531"/>
          <a:ext cx="1935691" cy="590550"/>
          <a:chOff x="2381" y="720"/>
          <a:chExt cx="3154" cy="65"/>
        </a:xfrm>
      </xdr:grpSpPr>
      <xdr:pic>
        <xdr:nvPicPr>
          <xdr:cNvPr id="6" name="6 Imagen">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7 Imagen">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7</xdr:col>
      <xdr:colOff>93485</xdr:colOff>
      <xdr:row>0</xdr:row>
      <xdr:rowOff>317148</xdr:rowOff>
    </xdr:from>
    <xdr:to>
      <xdr:col>9</xdr:col>
      <xdr:colOff>166510</xdr:colOff>
      <xdr:row>3</xdr:row>
      <xdr:rowOff>75847</xdr:rowOff>
    </xdr:to>
    <xdr:sp macro="" textlink="">
      <xdr:nvSpPr>
        <xdr:cNvPr id="8" name="CuadroTexto 4">
          <a:extLst>
            <a:ext uri="{FF2B5EF4-FFF2-40B4-BE49-F238E27FC236}">
              <a16:creationId xmlns:a16="http://schemas.microsoft.com/office/drawing/2014/main" id="{00000000-0008-0000-0000-000008000000}"/>
            </a:ext>
          </a:extLst>
        </xdr:cNvPr>
        <xdr:cNvSpPr txBox="1"/>
      </xdr:nvSpPr>
      <xdr:spPr>
        <a:xfrm>
          <a:off x="7431263" y="317148"/>
          <a:ext cx="1660525" cy="675921"/>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04EC9E46-D10E-45ED-89C0-4D2464812D5A}"/>
            </a:ext>
          </a:extLst>
        </xdr:cNvPr>
        <xdr:cNvSpPr txBox="1"/>
      </xdr:nvSpPr>
      <xdr:spPr>
        <a:xfrm>
          <a:off x="13938885" y="44824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relación 1 a 1</a:t>
          </a:r>
        </a:p>
      </xdr:txBody>
    </xdr:sp>
    <xdr:clientData/>
  </xdr:oneCellAnchor>
  <xdr:twoCellAnchor editAs="oneCell">
    <xdr:from>
      <xdr:col>4</xdr:col>
      <xdr:colOff>2196043</xdr:colOff>
      <xdr:row>0</xdr:row>
      <xdr:rowOff>224895</xdr:rowOff>
    </xdr:from>
    <xdr:to>
      <xdr:col>5</xdr:col>
      <xdr:colOff>10806</xdr:colOff>
      <xdr:row>0</xdr:row>
      <xdr:rowOff>773535</xdr:rowOff>
    </xdr:to>
    <xdr:pic>
      <xdr:nvPicPr>
        <xdr:cNvPr id="3" name="Picture 9">
          <a:extLst>
            <a:ext uri="{FF2B5EF4-FFF2-40B4-BE49-F238E27FC236}">
              <a16:creationId xmlns:a16="http://schemas.microsoft.com/office/drawing/2014/main" id="{24FCC3DA-0A8F-4A86-9EF3-09537333778C}"/>
            </a:ext>
          </a:extLst>
        </xdr:cNvPr>
        <xdr:cNvPicPr>
          <a:picLocks noChangeAspect="1"/>
        </xdr:cNvPicPr>
      </xdr:nvPicPr>
      <xdr:blipFill>
        <a:blip xmlns:r="http://schemas.openxmlformats.org/officeDocument/2006/relationships" r:embed="rId1"/>
        <a:stretch>
          <a:fillRect/>
        </a:stretch>
      </xdr:blipFill>
      <xdr:spPr>
        <a:xfrm>
          <a:off x="12102043" y="224895"/>
          <a:ext cx="1529513" cy="548640"/>
        </a:xfrm>
        <a:prstGeom prst="rect">
          <a:avLst/>
        </a:prstGeom>
      </xdr:spPr>
    </xdr:pic>
    <xdr:clientData/>
  </xdr:twoCellAnchor>
  <xdr:oneCellAnchor>
    <xdr:from>
      <xdr:col>5</xdr:col>
      <xdr:colOff>441960</xdr:colOff>
      <xdr:row>7</xdr:row>
      <xdr:rowOff>243840</xdr:rowOff>
    </xdr:from>
    <xdr:ext cx="1539240" cy="1508760"/>
    <xdr:sp macro="" textlink="">
      <xdr:nvSpPr>
        <xdr:cNvPr id="4" name="CuadroTexto 3">
          <a:extLst>
            <a:ext uri="{FF2B5EF4-FFF2-40B4-BE49-F238E27FC236}">
              <a16:creationId xmlns:a16="http://schemas.microsoft.com/office/drawing/2014/main" id="{610E50F9-E90A-4B73-9F2B-940009095081}"/>
            </a:ext>
          </a:extLst>
        </xdr:cNvPr>
        <xdr:cNvSpPr txBox="1"/>
      </xdr:nvSpPr>
      <xdr:spPr>
        <a:xfrm>
          <a:off x="13938885" y="44824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relación 1 a 1</a:t>
          </a:r>
        </a:p>
      </xdr:txBody>
    </xdr:sp>
    <xdr:clientData/>
  </xdr:oneCellAnchor>
  <xdr:twoCellAnchor editAs="oneCell">
    <xdr:from>
      <xdr:col>4</xdr:col>
      <xdr:colOff>2196043</xdr:colOff>
      <xdr:row>0</xdr:row>
      <xdr:rowOff>224895</xdr:rowOff>
    </xdr:from>
    <xdr:to>
      <xdr:col>5</xdr:col>
      <xdr:colOff>3186</xdr:colOff>
      <xdr:row>0</xdr:row>
      <xdr:rowOff>773535</xdr:rowOff>
    </xdr:to>
    <xdr:pic>
      <xdr:nvPicPr>
        <xdr:cNvPr id="5" name="Picture 9">
          <a:extLst>
            <a:ext uri="{FF2B5EF4-FFF2-40B4-BE49-F238E27FC236}">
              <a16:creationId xmlns:a16="http://schemas.microsoft.com/office/drawing/2014/main" id="{BC2E5939-8B2F-4684-8462-DA2444D1B489}"/>
            </a:ext>
          </a:extLst>
        </xdr:cNvPr>
        <xdr:cNvPicPr>
          <a:picLocks noChangeAspect="1"/>
        </xdr:cNvPicPr>
      </xdr:nvPicPr>
      <xdr:blipFill>
        <a:blip xmlns:r="http://schemas.openxmlformats.org/officeDocument/2006/relationships" r:embed="rId1"/>
        <a:stretch>
          <a:fillRect/>
        </a:stretch>
      </xdr:blipFill>
      <xdr:spPr>
        <a:xfrm>
          <a:off x="12102043" y="224895"/>
          <a:ext cx="1521893" cy="548640"/>
        </a:xfrm>
        <a:prstGeom prst="rect">
          <a:avLst/>
        </a:prstGeom>
      </xdr:spPr>
    </xdr:pic>
    <xdr:clientData/>
  </xdr:twoCellAnchor>
  <xdr:twoCellAnchor editAs="oneCell">
    <xdr:from>
      <xdr:col>4</xdr:col>
      <xdr:colOff>2196043</xdr:colOff>
      <xdr:row>0</xdr:row>
      <xdr:rowOff>224895</xdr:rowOff>
    </xdr:from>
    <xdr:to>
      <xdr:col>5</xdr:col>
      <xdr:colOff>3186</xdr:colOff>
      <xdr:row>0</xdr:row>
      <xdr:rowOff>773535</xdr:rowOff>
    </xdr:to>
    <xdr:pic>
      <xdr:nvPicPr>
        <xdr:cNvPr id="6" name="Picture 9">
          <a:extLst>
            <a:ext uri="{FF2B5EF4-FFF2-40B4-BE49-F238E27FC236}">
              <a16:creationId xmlns:a16="http://schemas.microsoft.com/office/drawing/2014/main" id="{0B0D99A7-5A0D-472D-97F9-7FDBD90B64B1}"/>
            </a:ext>
          </a:extLst>
        </xdr:cNvPr>
        <xdr:cNvPicPr>
          <a:picLocks noChangeAspect="1"/>
        </xdr:cNvPicPr>
      </xdr:nvPicPr>
      <xdr:blipFill>
        <a:blip xmlns:r="http://schemas.openxmlformats.org/officeDocument/2006/relationships" r:embed="rId1"/>
        <a:stretch>
          <a:fillRect/>
        </a:stretch>
      </xdr:blipFill>
      <xdr:spPr>
        <a:xfrm>
          <a:off x="12102043" y="224895"/>
          <a:ext cx="1521893" cy="548640"/>
        </a:xfrm>
        <a:prstGeom prst="rect">
          <a:avLst/>
        </a:prstGeom>
      </xdr:spPr>
    </xdr:pic>
    <xdr:clientData/>
  </xdr:twoCellAnchor>
  <xdr:twoCellAnchor editAs="oneCell">
    <xdr:from>
      <xdr:col>4</xdr:col>
      <xdr:colOff>2196043</xdr:colOff>
      <xdr:row>0</xdr:row>
      <xdr:rowOff>224895</xdr:rowOff>
    </xdr:from>
    <xdr:to>
      <xdr:col>5</xdr:col>
      <xdr:colOff>3186</xdr:colOff>
      <xdr:row>0</xdr:row>
      <xdr:rowOff>773535</xdr:rowOff>
    </xdr:to>
    <xdr:pic>
      <xdr:nvPicPr>
        <xdr:cNvPr id="7" name="Picture 9">
          <a:extLst>
            <a:ext uri="{FF2B5EF4-FFF2-40B4-BE49-F238E27FC236}">
              <a16:creationId xmlns:a16="http://schemas.microsoft.com/office/drawing/2014/main" id="{C11B0137-3C4B-4DA9-BE85-B746ABB4CF01}"/>
            </a:ext>
          </a:extLst>
        </xdr:cNvPr>
        <xdr:cNvPicPr>
          <a:picLocks noChangeAspect="1"/>
        </xdr:cNvPicPr>
      </xdr:nvPicPr>
      <xdr:blipFill>
        <a:blip xmlns:r="http://schemas.openxmlformats.org/officeDocument/2006/relationships" r:embed="rId1"/>
        <a:stretch>
          <a:fillRect/>
        </a:stretch>
      </xdr:blipFill>
      <xdr:spPr>
        <a:xfrm>
          <a:off x="12102043" y="224895"/>
          <a:ext cx="1521893" cy="548640"/>
        </a:xfrm>
        <a:prstGeom prst="rect">
          <a:avLst/>
        </a:prstGeom>
      </xdr:spPr>
    </xdr:pic>
    <xdr:clientData/>
  </xdr:twoCellAnchor>
  <xdr:oneCellAnchor>
    <xdr:from>
      <xdr:col>5</xdr:col>
      <xdr:colOff>441960</xdr:colOff>
      <xdr:row>7</xdr:row>
      <xdr:rowOff>243840</xdr:rowOff>
    </xdr:from>
    <xdr:ext cx="1539240" cy="1508760"/>
    <xdr:sp macro="" textlink="">
      <xdr:nvSpPr>
        <xdr:cNvPr id="8" name="CuadroTexto 7">
          <a:extLst>
            <a:ext uri="{FF2B5EF4-FFF2-40B4-BE49-F238E27FC236}">
              <a16:creationId xmlns:a16="http://schemas.microsoft.com/office/drawing/2014/main" id="{A950EB07-81B4-487C-9AEA-5706CE1BCF80}"/>
            </a:ext>
          </a:extLst>
        </xdr:cNvPr>
        <xdr:cNvSpPr txBox="1"/>
      </xdr:nvSpPr>
      <xdr:spPr>
        <a:xfrm>
          <a:off x="13938885" y="44824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relación 1 a 1</a:t>
          </a:r>
        </a:p>
      </xdr:txBody>
    </xdr:sp>
    <xdr:clientData/>
  </xdr:oneCellAnchor>
  <xdr:twoCellAnchor editAs="oneCell">
    <xdr:from>
      <xdr:col>4</xdr:col>
      <xdr:colOff>2196043</xdr:colOff>
      <xdr:row>0</xdr:row>
      <xdr:rowOff>224895</xdr:rowOff>
    </xdr:from>
    <xdr:to>
      <xdr:col>5</xdr:col>
      <xdr:colOff>10806</xdr:colOff>
      <xdr:row>0</xdr:row>
      <xdr:rowOff>773535</xdr:rowOff>
    </xdr:to>
    <xdr:pic>
      <xdr:nvPicPr>
        <xdr:cNvPr id="9" name="Picture 9">
          <a:extLst>
            <a:ext uri="{FF2B5EF4-FFF2-40B4-BE49-F238E27FC236}">
              <a16:creationId xmlns:a16="http://schemas.microsoft.com/office/drawing/2014/main" id="{B239F114-EAC5-4747-B4B9-CE8608491C68}"/>
            </a:ext>
          </a:extLst>
        </xdr:cNvPr>
        <xdr:cNvPicPr>
          <a:picLocks noChangeAspect="1"/>
        </xdr:cNvPicPr>
      </xdr:nvPicPr>
      <xdr:blipFill>
        <a:blip xmlns:r="http://schemas.openxmlformats.org/officeDocument/2006/relationships" r:embed="rId1"/>
        <a:stretch>
          <a:fillRect/>
        </a:stretch>
      </xdr:blipFill>
      <xdr:spPr>
        <a:xfrm>
          <a:off x="12102043" y="224895"/>
          <a:ext cx="1529513" cy="548640"/>
        </a:xfrm>
        <a:prstGeom prst="rect">
          <a:avLst/>
        </a:prstGeom>
      </xdr:spPr>
    </xdr:pic>
    <xdr:clientData/>
  </xdr:twoCellAnchor>
  <xdr:oneCellAnchor>
    <xdr:from>
      <xdr:col>5</xdr:col>
      <xdr:colOff>441960</xdr:colOff>
      <xdr:row>7</xdr:row>
      <xdr:rowOff>243840</xdr:rowOff>
    </xdr:from>
    <xdr:ext cx="1539240" cy="1508760"/>
    <xdr:sp macro="" textlink="">
      <xdr:nvSpPr>
        <xdr:cNvPr id="10" name="CuadroTexto 9">
          <a:extLst>
            <a:ext uri="{FF2B5EF4-FFF2-40B4-BE49-F238E27FC236}">
              <a16:creationId xmlns:a16="http://schemas.microsoft.com/office/drawing/2014/main" id="{F41063BC-4E67-42CD-A3BB-73B2322E54CB}"/>
            </a:ext>
          </a:extLst>
        </xdr:cNvPr>
        <xdr:cNvSpPr txBox="1"/>
      </xdr:nvSpPr>
      <xdr:spPr>
        <a:xfrm>
          <a:off x="13938885" y="44824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relación 1 a 1</a:t>
          </a:r>
        </a:p>
      </xdr:txBody>
    </xdr:sp>
    <xdr:clientData/>
  </xdr:oneCellAnchor>
  <xdr:twoCellAnchor editAs="oneCell">
    <xdr:from>
      <xdr:col>4</xdr:col>
      <xdr:colOff>2196043</xdr:colOff>
      <xdr:row>0</xdr:row>
      <xdr:rowOff>224895</xdr:rowOff>
    </xdr:from>
    <xdr:to>
      <xdr:col>5</xdr:col>
      <xdr:colOff>3186</xdr:colOff>
      <xdr:row>0</xdr:row>
      <xdr:rowOff>773535</xdr:rowOff>
    </xdr:to>
    <xdr:pic>
      <xdr:nvPicPr>
        <xdr:cNvPr id="11" name="Picture 9">
          <a:extLst>
            <a:ext uri="{FF2B5EF4-FFF2-40B4-BE49-F238E27FC236}">
              <a16:creationId xmlns:a16="http://schemas.microsoft.com/office/drawing/2014/main" id="{9EBF38BF-A905-40C2-AA77-F00F6309BFF2}"/>
            </a:ext>
          </a:extLst>
        </xdr:cNvPr>
        <xdr:cNvPicPr>
          <a:picLocks noChangeAspect="1"/>
        </xdr:cNvPicPr>
      </xdr:nvPicPr>
      <xdr:blipFill>
        <a:blip xmlns:r="http://schemas.openxmlformats.org/officeDocument/2006/relationships" r:embed="rId1"/>
        <a:stretch>
          <a:fillRect/>
        </a:stretch>
      </xdr:blipFill>
      <xdr:spPr>
        <a:xfrm>
          <a:off x="12102043" y="224895"/>
          <a:ext cx="1521893" cy="548640"/>
        </a:xfrm>
        <a:prstGeom prst="rect">
          <a:avLst/>
        </a:prstGeom>
      </xdr:spPr>
    </xdr:pic>
    <xdr:clientData/>
  </xdr:twoCellAnchor>
  <xdr:twoCellAnchor editAs="oneCell">
    <xdr:from>
      <xdr:col>4</xdr:col>
      <xdr:colOff>2196043</xdr:colOff>
      <xdr:row>0</xdr:row>
      <xdr:rowOff>224895</xdr:rowOff>
    </xdr:from>
    <xdr:to>
      <xdr:col>5</xdr:col>
      <xdr:colOff>3186</xdr:colOff>
      <xdr:row>0</xdr:row>
      <xdr:rowOff>773535</xdr:rowOff>
    </xdr:to>
    <xdr:pic>
      <xdr:nvPicPr>
        <xdr:cNvPr id="12" name="Picture 9">
          <a:extLst>
            <a:ext uri="{FF2B5EF4-FFF2-40B4-BE49-F238E27FC236}">
              <a16:creationId xmlns:a16="http://schemas.microsoft.com/office/drawing/2014/main" id="{C6B745EF-C6CA-4E14-A3E9-F07842E7C65E}"/>
            </a:ext>
          </a:extLst>
        </xdr:cNvPr>
        <xdr:cNvPicPr>
          <a:picLocks noChangeAspect="1"/>
        </xdr:cNvPicPr>
      </xdr:nvPicPr>
      <xdr:blipFill>
        <a:blip xmlns:r="http://schemas.openxmlformats.org/officeDocument/2006/relationships" r:embed="rId1"/>
        <a:stretch>
          <a:fillRect/>
        </a:stretch>
      </xdr:blipFill>
      <xdr:spPr>
        <a:xfrm>
          <a:off x="12102043" y="224895"/>
          <a:ext cx="1521893" cy="548640"/>
        </a:xfrm>
        <a:prstGeom prst="rect">
          <a:avLst/>
        </a:prstGeom>
      </xdr:spPr>
    </xdr:pic>
    <xdr:clientData/>
  </xdr:twoCellAnchor>
  <xdr:twoCellAnchor editAs="oneCell">
    <xdr:from>
      <xdr:col>0</xdr:col>
      <xdr:colOff>167375</xdr:colOff>
      <xdr:row>0</xdr:row>
      <xdr:rowOff>49609</xdr:rowOff>
    </xdr:from>
    <xdr:to>
      <xdr:col>0</xdr:col>
      <xdr:colOff>3091543</xdr:colOff>
      <xdr:row>0</xdr:row>
      <xdr:rowOff>872569</xdr:rowOff>
    </xdr:to>
    <xdr:pic>
      <xdr:nvPicPr>
        <xdr:cNvPr id="13" name="Picture 8">
          <a:extLst>
            <a:ext uri="{FF2B5EF4-FFF2-40B4-BE49-F238E27FC236}">
              <a16:creationId xmlns:a16="http://schemas.microsoft.com/office/drawing/2014/main" id="{D73C555A-8631-4A54-B3EF-CE0BA595C275}"/>
            </a:ext>
          </a:extLst>
        </xdr:cNvPr>
        <xdr:cNvPicPr>
          <a:picLocks noChangeAspect="1"/>
        </xdr:cNvPicPr>
      </xdr:nvPicPr>
      <xdr:blipFill>
        <a:blip xmlns:r="http://schemas.openxmlformats.org/officeDocument/2006/relationships" r:embed="rId2"/>
        <a:stretch>
          <a:fillRect/>
        </a:stretch>
      </xdr:blipFill>
      <xdr:spPr>
        <a:xfrm>
          <a:off x="167375" y="49609"/>
          <a:ext cx="2924168" cy="822960"/>
        </a:xfrm>
        <a:prstGeom prst="rect">
          <a:avLst/>
        </a:prstGeom>
      </xdr:spPr>
    </xdr:pic>
    <xdr:clientData/>
  </xdr:twoCellAnchor>
  <xdr:twoCellAnchor editAs="oneCell">
    <xdr:from>
      <xdr:col>4</xdr:col>
      <xdr:colOff>2196043</xdr:colOff>
      <xdr:row>0</xdr:row>
      <xdr:rowOff>224895</xdr:rowOff>
    </xdr:from>
    <xdr:to>
      <xdr:col>5</xdr:col>
      <xdr:colOff>3186</xdr:colOff>
      <xdr:row>0</xdr:row>
      <xdr:rowOff>773535</xdr:rowOff>
    </xdr:to>
    <xdr:pic>
      <xdr:nvPicPr>
        <xdr:cNvPr id="14" name="Picture 9">
          <a:extLst>
            <a:ext uri="{FF2B5EF4-FFF2-40B4-BE49-F238E27FC236}">
              <a16:creationId xmlns:a16="http://schemas.microsoft.com/office/drawing/2014/main" id="{06B9D8C7-25A1-48FA-9901-04CADC6E3BF3}"/>
            </a:ext>
          </a:extLst>
        </xdr:cNvPr>
        <xdr:cNvPicPr>
          <a:picLocks noChangeAspect="1"/>
        </xdr:cNvPicPr>
      </xdr:nvPicPr>
      <xdr:blipFill>
        <a:blip xmlns:r="http://schemas.openxmlformats.org/officeDocument/2006/relationships" r:embed="rId1"/>
        <a:stretch>
          <a:fillRect/>
        </a:stretch>
      </xdr:blipFill>
      <xdr:spPr>
        <a:xfrm>
          <a:off x="12102043" y="224895"/>
          <a:ext cx="1521893"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6</xdr:col>
      <xdr:colOff>480059</xdr:colOff>
      <xdr:row>1</xdr:row>
      <xdr:rowOff>91440</xdr:rowOff>
    </xdr:from>
    <xdr:ext cx="2624385" cy="5844540"/>
    <xdr:sp macro="" textlink="">
      <xdr:nvSpPr>
        <xdr:cNvPr id="2" name="CuadroTexto 1">
          <a:extLst>
            <a:ext uri="{FF2B5EF4-FFF2-40B4-BE49-F238E27FC236}">
              <a16:creationId xmlns:a16="http://schemas.microsoft.com/office/drawing/2014/main" id="{AF1EC61C-6293-4BC1-8748-47976D81D20A}"/>
            </a:ext>
          </a:extLst>
        </xdr:cNvPr>
        <xdr:cNvSpPr txBox="1"/>
      </xdr:nvSpPr>
      <xdr:spPr>
        <a:xfrm>
          <a:off x="12433934" y="1101090"/>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0</xdr:col>
      <xdr:colOff>169336</xdr:colOff>
      <xdr:row>0</xdr:row>
      <xdr:rowOff>98777</xdr:rowOff>
    </xdr:from>
    <xdr:to>
      <xdr:col>0</xdr:col>
      <xdr:colOff>3093504</xdr:colOff>
      <xdr:row>0</xdr:row>
      <xdr:rowOff>921737</xdr:rowOff>
    </xdr:to>
    <xdr:pic>
      <xdr:nvPicPr>
        <xdr:cNvPr id="3" name="Picture 9">
          <a:extLst>
            <a:ext uri="{FF2B5EF4-FFF2-40B4-BE49-F238E27FC236}">
              <a16:creationId xmlns:a16="http://schemas.microsoft.com/office/drawing/2014/main" id="{4C903431-E8F8-4B3F-A8B7-5764193BB51C}"/>
            </a:ext>
          </a:extLst>
        </xdr:cNvPr>
        <xdr:cNvPicPr>
          <a:picLocks noChangeAspect="1"/>
        </xdr:cNvPicPr>
      </xdr:nvPicPr>
      <xdr:blipFill>
        <a:blip xmlns:r="http://schemas.openxmlformats.org/officeDocument/2006/relationships" r:embed="rId1"/>
        <a:stretch>
          <a:fillRect/>
        </a:stretch>
      </xdr:blipFill>
      <xdr:spPr>
        <a:xfrm>
          <a:off x="169336" y="98777"/>
          <a:ext cx="2924168" cy="822960"/>
        </a:xfrm>
        <a:prstGeom prst="rect">
          <a:avLst/>
        </a:prstGeom>
      </xdr:spPr>
    </xdr:pic>
    <xdr:clientData/>
  </xdr:twoCellAnchor>
  <xdr:twoCellAnchor editAs="oneCell">
    <xdr:from>
      <xdr:col>5</xdr:col>
      <xdr:colOff>811392</xdr:colOff>
      <xdr:row>0</xdr:row>
      <xdr:rowOff>258408</xdr:rowOff>
    </xdr:from>
    <xdr:to>
      <xdr:col>5</xdr:col>
      <xdr:colOff>2550455</xdr:colOff>
      <xdr:row>0</xdr:row>
      <xdr:rowOff>807048</xdr:rowOff>
    </xdr:to>
    <xdr:pic>
      <xdr:nvPicPr>
        <xdr:cNvPr id="4" name="Picture 10">
          <a:extLst>
            <a:ext uri="{FF2B5EF4-FFF2-40B4-BE49-F238E27FC236}">
              <a16:creationId xmlns:a16="http://schemas.microsoft.com/office/drawing/2014/main" id="{EE428CF3-6737-4F92-A5C5-4C29039721EB}"/>
            </a:ext>
          </a:extLst>
        </xdr:cNvPr>
        <xdr:cNvPicPr>
          <a:picLocks noChangeAspect="1"/>
        </xdr:cNvPicPr>
      </xdr:nvPicPr>
      <xdr:blipFill>
        <a:blip xmlns:r="http://schemas.openxmlformats.org/officeDocument/2006/relationships" r:embed="rId2"/>
        <a:stretch>
          <a:fillRect/>
        </a:stretch>
      </xdr:blipFill>
      <xdr:spPr>
        <a:xfrm>
          <a:off x="10345917" y="258408"/>
          <a:ext cx="1739063" cy="548640"/>
        </a:xfrm>
        <a:prstGeom prst="rect">
          <a:avLst/>
        </a:prstGeom>
      </xdr:spPr>
    </xdr:pic>
    <xdr:clientData/>
  </xdr:twoCellAnchor>
  <xdr:oneCellAnchor>
    <xdr:from>
      <xdr:col>6</xdr:col>
      <xdr:colOff>480059</xdr:colOff>
      <xdr:row>1</xdr:row>
      <xdr:rowOff>91440</xdr:rowOff>
    </xdr:from>
    <xdr:ext cx="2624385" cy="5844540"/>
    <xdr:sp macro="" textlink="">
      <xdr:nvSpPr>
        <xdr:cNvPr id="5" name="CuadroTexto 4">
          <a:extLst>
            <a:ext uri="{FF2B5EF4-FFF2-40B4-BE49-F238E27FC236}">
              <a16:creationId xmlns:a16="http://schemas.microsoft.com/office/drawing/2014/main" id="{E21C2E9D-C5FE-4298-9709-1640FCDC4A62}"/>
            </a:ext>
          </a:extLst>
        </xdr:cNvPr>
        <xdr:cNvSpPr txBox="1"/>
      </xdr:nvSpPr>
      <xdr:spPr>
        <a:xfrm>
          <a:off x="12433934" y="1101090"/>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0</xdr:col>
      <xdr:colOff>169336</xdr:colOff>
      <xdr:row>0</xdr:row>
      <xdr:rowOff>98777</xdr:rowOff>
    </xdr:from>
    <xdr:to>
      <xdr:col>0</xdr:col>
      <xdr:colOff>3093504</xdr:colOff>
      <xdr:row>0</xdr:row>
      <xdr:rowOff>921737</xdr:rowOff>
    </xdr:to>
    <xdr:pic>
      <xdr:nvPicPr>
        <xdr:cNvPr id="6" name="Picture 9">
          <a:extLst>
            <a:ext uri="{FF2B5EF4-FFF2-40B4-BE49-F238E27FC236}">
              <a16:creationId xmlns:a16="http://schemas.microsoft.com/office/drawing/2014/main" id="{E48B28C3-EBF7-4702-B08D-E909623DD4EE}"/>
            </a:ext>
          </a:extLst>
        </xdr:cNvPr>
        <xdr:cNvPicPr>
          <a:picLocks noChangeAspect="1"/>
        </xdr:cNvPicPr>
      </xdr:nvPicPr>
      <xdr:blipFill>
        <a:blip xmlns:r="http://schemas.openxmlformats.org/officeDocument/2006/relationships" r:embed="rId1"/>
        <a:stretch>
          <a:fillRect/>
        </a:stretch>
      </xdr:blipFill>
      <xdr:spPr>
        <a:xfrm>
          <a:off x="169336" y="98777"/>
          <a:ext cx="2924168" cy="822960"/>
        </a:xfrm>
        <a:prstGeom prst="rect">
          <a:avLst/>
        </a:prstGeom>
      </xdr:spPr>
    </xdr:pic>
    <xdr:clientData/>
  </xdr:twoCellAnchor>
  <xdr:twoCellAnchor editAs="oneCell">
    <xdr:from>
      <xdr:col>5</xdr:col>
      <xdr:colOff>811392</xdr:colOff>
      <xdr:row>0</xdr:row>
      <xdr:rowOff>258408</xdr:rowOff>
    </xdr:from>
    <xdr:to>
      <xdr:col>5</xdr:col>
      <xdr:colOff>2550455</xdr:colOff>
      <xdr:row>0</xdr:row>
      <xdr:rowOff>807048</xdr:rowOff>
    </xdr:to>
    <xdr:pic>
      <xdr:nvPicPr>
        <xdr:cNvPr id="7" name="Picture 10">
          <a:extLst>
            <a:ext uri="{FF2B5EF4-FFF2-40B4-BE49-F238E27FC236}">
              <a16:creationId xmlns:a16="http://schemas.microsoft.com/office/drawing/2014/main" id="{32BCD975-0D2C-4A4C-8F31-25F9D6D9A3FE}"/>
            </a:ext>
          </a:extLst>
        </xdr:cNvPr>
        <xdr:cNvPicPr>
          <a:picLocks noChangeAspect="1"/>
        </xdr:cNvPicPr>
      </xdr:nvPicPr>
      <xdr:blipFill>
        <a:blip xmlns:r="http://schemas.openxmlformats.org/officeDocument/2006/relationships" r:embed="rId2"/>
        <a:stretch>
          <a:fillRect/>
        </a:stretch>
      </xdr:blipFill>
      <xdr:spPr>
        <a:xfrm>
          <a:off x="10345917" y="258408"/>
          <a:ext cx="1739063" cy="548640"/>
        </a:xfrm>
        <a:prstGeom prst="rect">
          <a:avLst/>
        </a:prstGeom>
      </xdr:spPr>
    </xdr:pic>
    <xdr:clientData/>
  </xdr:twoCellAnchor>
  <xdr:twoCellAnchor editAs="oneCell">
    <xdr:from>
      <xdr:col>5</xdr:col>
      <xdr:colOff>811392</xdr:colOff>
      <xdr:row>0</xdr:row>
      <xdr:rowOff>258408</xdr:rowOff>
    </xdr:from>
    <xdr:to>
      <xdr:col>5</xdr:col>
      <xdr:colOff>2550455</xdr:colOff>
      <xdr:row>0</xdr:row>
      <xdr:rowOff>807048</xdr:rowOff>
    </xdr:to>
    <xdr:pic>
      <xdr:nvPicPr>
        <xdr:cNvPr id="8" name="Picture 10">
          <a:extLst>
            <a:ext uri="{FF2B5EF4-FFF2-40B4-BE49-F238E27FC236}">
              <a16:creationId xmlns:a16="http://schemas.microsoft.com/office/drawing/2014/main" id="{D5E31313-D553-4A01-874C-40E055749681}"/>
            </a:ext>
          </a:extLst>
        </xdr:cNvPr>
        <xdr:cNvPicPr>
          <a:picLocks noChangeAspect="1"/>
        </xdr:cNvPicPr>
      </xdr:nvPicPr>
      <xdr:blipFill>
        <a:blip xmlns:r="http://schemas.openxmlformats.org/officeDocument/2006/relationships" r:embed="rId2"/>
        <a:stretch>
          <a:fillRect/>
        </a:stretch>
      </xdr:blipFill>
      <xdr:spPr>
        <a:xfrm>
          <a:off x="10345917" y="258408"/>
          <a:ext cx="1739063" cy="5486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21405</xdr:colOff>
      <xdr:row>0</xdr:row>
      <xdr:rowOff>1</xdr:rowOff>
    </xdr:from>
    <xdr:to>
      <xdr:col>2</xdr:col>
      <xdr:colOff>1252163</xdr:colOff>
      <xdr:row>2</xdr:row>
      <xdr:rowOff>164524</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05" y="1"/>
          <a:ext cx="3291622" cy="874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bcsj-my.sharepoint.com/Aantivaq/Downloads/SIGCMA_PLANES%20DE%20ACCI&#211;N_2023_V22_10F%20SG-SST%20SANTANDER%20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dor\OneDrive\Documentos\Norma%20Icontec\Formato%20ARIESGOS%20EJEMPL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udiencias%205%20piso\Downloads\RE_%20Reporte%20de%20informaci&#243;n%20del%20SIGCMA%20de%20la%20vigencia%202022\Matriz%20de%20Riesgos-%20SG-SST%202022%202%20TRIMESTRE%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sheetName val="INVERSION"/>
      <sheetName val="INVERSION_SEG_1_TRIM"/>
      <sheetName val="JURISDICCIONAL"/>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Estrategias (2)"/>
      <sheetName val="Instructivo"/>
      <sheetName val="Mapa Final"/>
      <sheetName val="Clasificación Riesgo"/>
      <sheetName val="Tabla probabilidad"/>
      <sheetName val="Tabla Impacto"/>
      <sheetName val="Tabla Valoración de Controles"/>
      <sheetName val="Matriz de Calor"/>
      <sheetName val="Hoja1"/>
      <sheetName val="LISTA"/>
      <sheetName val="Seguimiento 1 Trimestre"/>
      <sheetName val="Seguimiento 2 Trimestre"/>
      <sheetName val="Seguimiento 3 trimestre"/>
      <sheetName val="Seguimiento 4 trimestre f"/>
      <sheetName val="Seguimiento 3 Trimestre "/>
      <sheetName val="Seguimiento 4 Trimestre "/>
    </sheetNames>
    <sheetDataSet>
      <sheetData sheetId="0" refreshError="1"/>
      <sheetData sheetId="1" refreshError="1"/>
      <sheetData sheetId="2" refreshError="1"/>
      <sheetData sheetId="3" refreshError="1"/>
      <sheetData sheetId="4" refreshError="1"/>
      <sheetData sheetId="5" refreshError="1">
        <row r="4">
          <cell r="D4" t="str">
            <v>SISTEMA DE GESTIÓN DE SEGURIDAD Y SALUD EN EL TRABAJO - SG-SST</v>
          </cell>
        </row>
        <row r="5">
          <cell r="D5" t="str">
            <v>Velar por el bienestar, la salud y seguridad en el trabajo de todos los servidores judiciales mediante el PHVA del Sistema de Gestión y Seguridad en el trabajo (SG-SST) en el marco del sistema de gestión de calidad y Medio Ambiente</v>
          </cell>
        </row>
        <row r="6">
          <cell r="D6" t="str">
            <v>Nivel Nacional</v>
          </cell>
        </row>
        <row r="10">
          <cell r="A10">
            <v>1</v>
          </cell>
          <cell r="B10" t="str">
            <v>Incumplimiento del plan de trabajo SG-SST</v>
          </cell>
          <cell r="C10" t="str">
            <v>Incumplimiento de las metas establecidas</v>
          </cell>
          <cell r="D10" t="str">
            <v>1. La baja asistencia de los servidores judiciales por la falta de compromiso 
2. Jefe inmediato no concede permiso y/o comisiones de servicios.
3.  Alto volumen de trabajo que impide la participación a las diferentes actividades. 
4. Tardanza en la planeación de las actividades</v>
          </cell>
          <cell r="E10" t="str">
            <v>Baja participación en las actividades programadas en el plan de trabajo de SG-SST</v>
          </cell>
          <cell r="F10" t="str">
            <v>Posibilidad de incumplimiento de las metas establecidas en el Plan de Trabajo del Sistema de Gestión de Seguridad y Salud en el Trabajo por la Baja participación en las actividades programadas en el plan de trabajo de SG-SST</v>
          </cell>
          <cell r="G10" t="str">
            <v>Usuarios, productos y prácticas organizacionales</v>
          </cell>
          <cell r="I10" t="str">
            <v>Media</v>
          </cell>
          <cell r="L10" t="str">
            <v>Moderado</v>
          </cell>
          <cell r="N10" t="str">
            <v>Moderado</v>
          </cell>
          <cell r="AA10" t="str">
            <v>Baja</v>
          </cell>
          <cell r="AE10" t="str">
            <v>Moderado</v>
          </cell>
          <cell r="AG10" t="str">
            <v>Moderado</v>
          </cell>
          <cell r="AH10" t="str">
            <v>Aceptar</v>
          </cell>
        </row>
        <row r="15">
          <cell r="A15">
            <v>2</v>
          </cell>
          <cell r="B15" t="str">
            <v>Incumplimiento de las Normas de SG-SST</v>
          </cell>
          <cell r="C15" t="str">
            <v>Reputacional</v>
          </cell>
          <cell r="D15" t="str">
            <v xml:space="preserve">1. Falta de compromiso por parte de los nominadores y su equipo de trabajo para participar en las actividades de promoción y prevención de SG-SST
2. Desconocimiento de la ley.
3. Falta sensibilización a los funcionarios y servidores judiciales.
4. Presupuesto insuficiente para efectuar los arreglos locativos que generan accidentes de trabajo.
</v>
          </cell>
          <cell r="E15" t="str">
            <v>Incumplimiento cumplimiento de normas legalmente establecidas, resoluciones, decretos y leyes que contemplan las obligaciones que tienen los Empleadores y Trabajadores.</v>
          </cell>
          <cell r="F15" t="str">
            <v>Posibilidad de perdida reputacional al Infringir el cumplimiento de normas legalmente establecidas, resoluciones, decretos y leyes que contemplan las obligaciones que tienen los Empleadores y Trabajadores.</v>
          </cell>
          <cell r="G15" t="str">
            <v>Usuarios, productos y prácticas organizacionales</v>
          </cell>
          <cell r="I15" t="str">
            <v>Media</v>
          </cell>
          <cell r="L15" t="str">
            <v>Moderado</v>
          </cell>
          <cell r="N15" t="str">
            <v>Moderado</v>
          </cell>
          <cell r="AA15" t="str">
            <v>Baja</v>
          </cell>
          <cell r="AE15" t="str">
            <v>Moderado</v>
          </cell>
          <cell r="AG15" t="str">
            <v>Moderado</v>
          </cell>
          <cell r="AH15" t="str">
            <v>Evitar</v>
          </cell>
        </row>
        <row r="19">
          <cell r="A19">
            <v>3</v>
          </cell>
          <cell r="B19" t="str">
            <v>Corrupción</v>
          </cell>
          <cell r="C19" t="str">
            <v>Reputacional(Corrupción)</v>
          </cell>
          <cell r="D19" t="str">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ell>
          <cell r="E19" t="str">
            <v>Carencia de transparencia, imparcialidad, moralidad y ética Judicial</v>
          </cell>
          <cell r="F19" t="str">
            <v xml:space="preserve">Posibilidad de actos indebidos (corrupción) de  los servidores judiciales debido a la carencia de transparencia, imparcialidad, moralidad y ética Judicial </v>
          </cell>
          <cell r="G19" t="str">
            <v>Fraude Interno</v>
          </cell>
          <cell r="I19" t="str">
            <v>Media</v>
          </cell>
          <cell r="L19" t="str">
            <v>Moderado</v>
          </cell>
          <cell r="N19" t="str">
            <v>Moderado</v>
          </cell>
          <cell r="AA19" t="str">
            <v>Baja</v>
          </cell>
          <cell r="AE19" t="str">
            <v>Moderado</v>
          </cell>
          <cell r="AG19" t="str">
            <v>Moderado</v>
          </cell>
          <cell r="AH19" t="str">
            <v>Aceptar</v>
          </cell>
        </row>
        <row r="23">
          <cell r="A23">
            <v>4</v>
          </cell>
          <cell r="B23" t="str">
            <v>Interrupción o demora en el proceso de 
Gestión de seguridad y salud en el trabajo</v>
          </cell>
          <cell r="C23" t="str">
            <v>Incumplimiento de las metas establecidas</v>
          </cell>
          <cell r="D23" t="str">
            <v xml:space="preserve">1. Paros/movilizaciones que afectan el proceso
2. Disturbios o hechos violentos
3.Decreto de estado de emergencia económica y social
4.Emergencias Ambientales
6. Fallas técnologicas </v>
          </cell>
          <cell r="E23" t="str">
            <v>Sucesos de fuerza mayor que imposibilitan el cumplimiento de las actividades asociadas al proceso Gestión de seguridad y salud en el trabajo</v>
          </cell>
          <cell r="F23" t="str">
            <v>Posibilidad de incumplimiento de las metas por sucesos de fuerza mayor que imposibilitan el cumplimiento de las actividades asociadas al proceso Gestión de seguridad y salud en el trabajo</v>
          </cell>
          <cell r="G23" t="str">
            <v>Ejecución y Administración de Procesos</v>
          </cell>
          <cell r="I23" t="str">
            <v>Media</v>
          </cell>
          <cell r="L23" t="str">
            <v>Mayor</v>
          </cell>
          <cell r="N23" t="str">
            <v xml:space="preserve">Alto </v>
          </cell>
          <cell r="AA23" t="str">
            <v>Baja</v>
          </cell>
          <cell r="AE23" t="str">
            <v>Mayor</v>
          </cell>
          <cell r="AG23" t="str">
            <v xml:space="preserve">Alto </v>
          </cell>
          <cell r="AH23" t="str">
            <v>Aceptar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C:\Users\Usuario\Desktop\Nueva%20Metodologia%20Riesgos\Caja%20de%20Herramientas%20Guia%20DAPF\1.%20Matriz_mapa_riesgos.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3000000}">
  <cacheSource type="worksheet">
    <worksheetSource name="Tabla1" r:id="rId2"/>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800-000000000000}"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37:E249"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formats count="5">
    <format dxfId="844">
      <pivotArea field="1" type="button" dataOnly="0" labelOnly="1" outline="0" axis="axisRow" fieldPosition="1"/>
    </format>
    <format dxfId="843">
      <pivotArea dataOnly="0" labelOnly="1" outline="0" fieldPosition="0">
        <references count="1">
          <reference field="0" count="1">
            <x v="0"/>
          </reference>
        </references>
      </pivotArea>
    </format>
    <format dxfId="842">
      <pivotArea dataOnly="0" labelOnly="1" outline="0" fieldPosition="0">
        <references count="1">
          <reference field="0" count="1">
            <x v="1"/>
          </reference>
        </references>
      </pivotArea>
    </format>
    <format dxfId="841">
      <pivotArea dataOnly="0" labelOnly="1" outline="0" fieldPosition="0">
        <references count="2">
          <reference field="0" count="1" selected="0">
            <x v="0"/>
          </reference>
          <reference field="1" count="5">
            <x v="0"/>
            <x v="6"/>
            <x v="7"/>
            <x v="8"/>
            <x v="9"/>
          </reference>
        </references>
      </pivotArea>
    </format>
    <format dxfId="840">
      <pivotArea dataOnly="0" labelOnly="1" outline="0" fieldPosition="0">
        <references count="2">
          <reference field="0" count="1" selected="0">
            <x v="1"/>
          </reference>
          <reference field="1" count="5">
            <x v="1"/>
            <x v="2"/>
            <x v="3"/>
            <x v="4"/>
            <x v="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37:C247" totalsRowShown="0" headerRowDxfId="839" dataDxfId="838">
  <autoFilter ref="B237:C247" xr:uid="{00000000-0009-0000-0100-000001000000}"/>
  <tableColumns count="2">
    <tableColumn id="1" xr3:uid="{00000000-0010-0000-0000-000001000000}" name="Criterios" dataDxfId="837"/>
    <tableColumn id="2" xr3:uid="{00000000-0010-0000-0000-000002000000}" name="Subcriterios" dataDxfId="836"/>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sheetPr>
  <dimension ref="A1:I18"/>
  <sheetViews>
    <sheetView showGridLines="0" zoomScale="75" zoomScaleNormal="75" workbookViewId="0">
      <selection activeCell="O15" sqref="O15"/>
    </sheetView>
  </sheetViews>
  <sheetFormatPr baseColWidth="10" defaultColWidth="11.42578125" defaultRowHeight="15"/>
  <cols>
    <col min="1" max="1" width="28.140625" customWidth="1"/>
    <col min="2" max="2" width="18" customWidth="1"/>
    <col min="3" max="3" width="14.140625" style="85" customWidth="1"/>
    <col min="4" max="8" width="12.42578125" customWidth="1"/>
  </cols>
  <sheetData>
    <row r="1" spans="1:9" ht="42" customHeight="1">
      <c r="A1" s="228" t="s">
        <v>0</v>
      </c>
      <c r="B1" s="228"/>
      <c r="C1" s="228"/>
      <c r="D1" s="228"/>
      <c r="E1" s="228"/>
      <c r="F1" s="228"/>
    </row>
    <row r="5" spans="1:9">
      <c r="D5" s="94"/>
      <c r="E5" s="94"/>
      <c r="F5" s="94"/>
      <c r="G5" s="94"/>
      <c r="H5" s="94"/>
    </row>
    <row r="6" spans="1:9">
      <c r="D6" s="94"/>
      <c r="E6" s="94"/>
      <c r="F6" s="94"/>
      <c r="G6" s="94"/>
      <c r="H6" s="94"/>
    </row>
    <row r="7" spans="1:9" ht="33.75">
      <c r="A7" s="229" t="s">
        <v>1</v>
      </c>
      <c r="B7" s="229"/>
      <c r="C7" s="229"/>
      <c r="D7" s="229"/>
      <c r="E7" s="229"/>
      <c r="F7" s="229"/>
      <c r="G7" s="229"/>
      <c r="H7" s="229"/>
      <c r="I7" s="229"/>
    </row>
    <row r="9" spans="1:9" s="86" customFormat="1" ht="81.75" customHeight="1">
      <c r="A9" s="87" t="s">
        <v>2</v>
      </c>
      <c r="B9" s="230" t="s">
        <v>3</v>
      </c>
      <c r="C9" s="230"/>
      <c r="D9" s="230"/>
      <c r="E9" s="230"/>
      <c r="F9" s="230"/>
      <c r="G9" s="230"/>
      <c r="H9" s="230"/>
      <c r="I9" s="230"/>
    </row>
    <row r="10" spans="1:9" s="86" customFormat="1" ht="16.7" customHeight="1">
      <c r="A10" s="92"/>
      <c r="B10" s="93"/>
      <c r="C10" s="93"/>
      <c r="D10" s="92"/>
      <c r="E10" s="91"/>
    </row>
    <row r="11" spans="1:9" s="86" customFormat="1" ht="84" customHeight="1">
      <c r="A11" s="87" t="s">
        <v>4</v>
      </c>
      <c r="B11" s="88" t="s">
        <v>5</v>
      </c>
      <c r="C11" s="227" t="s">
        <v>6</v>
      </c>
      <c r="D11" s="227"/>
      <c r="E11" s="227"/>
      <c r="F11" s="227"/>
      <c r="G11" s="227"/>
      <c r="H11" s="227"/>
      <c r="I11" s="227"/>
    </row>
    <row r="12" spans="1:9" ht="32.25" customHeight="1">
      <c r="A12" s="90"/>
    </row>
    <row r="13" spans="1:9" ht="32.25" customHeight="1">
      <c r="A13" s="89" t="s">
        <v>7</v>
      </c>
      <c r="B13" s="227"/>
      <c r="C13" s="227"/>
      <c r="D13" s="227"/>
      <c r="E13" s="227"/>
      <c r="F13" s="227"/>
      <c r="G13" s="227"/>
      <c r="H13" s="227"/>
      <c r="I13" s="227"/>
    </row>
    <row r="14" spans="1:9" s="86" customFormat="1" ht="69" customHeight="1">
      <c r="A14" s="89" t="s">
        <v>8</v>
      </c>
      <c r="B14" s="227"/>
      <c r="C14" s="227"/>
      <c r="D14" s="227"/>
      <c r="E14" s="227"/>
      <c r="F14" s="227"/>
      <c r="G14" s="227"/>
      <c r="H14" s="227"/>
      <c r="I14" s="227"/>
    </row>
    <row r="15" spans="1:9" s="86" customFormat="1" ht="54" customHeight="1">
      <c r="A15" s="89" t="s">
        <v>9</v>
      </c>
      <c r="B15" s="227" t="s">
        <v>10</v>
      </c>
      <c r="C15" s="227"/>
      <c r="D15" s="227"/>
      <c r="E15" s="227"/>
      <c r="F15" s="227"/>
      <c r="G15" s="227"/>
      <c r="H15" s="227"/>
      <c r="I15" s="227"/>
    </row>
    <row r="16" spans="1:9" s="86" customFormat="1" ht="54" customHeight="1">
      <c r="A16" s="87" t="s">
        <v>11</v>
      </c>
      <c r="B16" s="227"/>
      <c r="C16" s="227"/>
      <c r="D16" s="227"/>
      <c r="E16" s="227"/>
      <c r="F16" s="227"/>
      <c r="G16" s="227"/>
      <c r="H16" s="227"/>
      <c r="I16" s="227"/>
    </row>
    <row r="18" spans="1:9" s="86" customFormat="1" ht="54.75" customHeight="1">
      <c r="A18" s="87" t="s">
        <v>12</v>
      </c>
      <c r="B18" s="226">
        <v>45069</v>
      </c>
      <c r="C18" s="226"/>
      <c r="D18" s="226"/>
      <c r="E18" s="226"/>
      <c r="F18" s="226"/>
      <c r="G18" s="226"/>
      <c r="H18" s="226"/>
      <c r="I18" s="226"/>
    </row>
  </sheetData>
  <mergeCells count="9">
    <mergeCell ref="B18:I18"/>
    <mergeCell ref="B13:I13"/>
    <mergeCell ref="B15:I15"/>
    <mergeCell ref="B16:I16"/>
    <mergeCell ref="A1:F1"/>
    <mergeCell ref="A7:I7"/>
    <mergeCell ref="B9:I9"/>
    <mergeCell ref="C11:I11"/>
    <mergeCell ref="B14:I14"/>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11" xr:uid="{00000000-0002-0000-0000-000001000000}">
      <formula1>"Estrategicos, Misionales, Apoyo, Evaluacion y Mejora"</formula1>
    </dataValidation>
  </dataValidation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Z61"/>
  <sheetViews>
    <sheetView workbookViewId="0">
      <selection activeCell="Q15" sqref="Q15"/>
    </sheetView>
  </sheetViews>
  <sheetFormatPr baseColWidth="10" defaultColWidth="11.42578125" defaultRowHeight="15"/>
  <cols>
    <col min="2" max="2" width="25.42578125" customWidth="1"/>
    <col min="6" max="6" width="27.42578125" customWidth="1"/>
    <col min="7" max="7" width="24.7109375" style="118" customWidth="1"/>
    <col min="8" max="8" width="11.42578125" style="118"/>
    <col min="9" max="9" width="18.28515625" style="118" customWidth="1"/>
    <col min="10" max="12" width="11.42578125" style="118"/>
    <col min="17" max="17" width="21.42578125" customWidth="1"/>
    <col min="18" max="18" width="17.42578125" bestFit="1" customWidth="1"/>
    <col min="19" max="19" width="23.85546875" bestFit="1" customWidth="1"/>
    <col min="21" max="21" width="15.42578125" bestFit="1" customWidth="1"/>
    <col min="22" max="22" width="25.28515625" bestFit="1" customWidth="1"/>
    <col min="24" max="24" width="21" bestFit="1" customWidth="1"/>
  </cols>
  <sheetData>
    <row r="1" spans="2:26">
      <c r="G1" s="118" t="s">
        <v>120</v>
      </c>
      <c r="H1" s="118" t="s">
        <v>113</v>
      </c>
    </row>
    <row r="4" spans="2:26">
      <c r="B4" t="s">
        <v>313</v>
      </c>
      <c r="C4" t="s">
        <v>305</v>
      </c>
      <c r="F4" t="s">
        <v>141</v>
      </c>
      <c r="G4" s="117" t="s">
        <v>314</v>
      </c>
      <c r="H4" s="117">
        <v>0.2</v>
      </c>
      <c r="I4" s="117"/>
      <c r="K4" s="117"/>
      <c r="Q4" t="s">
        <v>315</v>
      </c>
      <c r="R4" s="117">
        <v>0.5</v>
      </c>
      <c r="S4" s="118" t="s">
        <v>206</v>
      </c>
      <c r="T4" s="117">
        <v>0.3</v>
      </c>
      <c r="U4" s="118" t="s">
        <v>221</v>
      </c>
      <c r="V4" s="117">
        <v>0.4</v>
      </c>
      <c r="W4" s="118" t="s">
        <v>224</v>
      </c>
    </row>
    <row r="5" spans="2:26">
      <c r="B5" t="s">
        <v>316</v>
      </c>
      <c r="C5" t="s">
        <v>305</v>
      </c>
      <c r="F5" t="s">
        <v>172</v>
      </c>
      <c r="G5" s="117" t="s">
        <v>314</v>
      </c>
      <c r="H5" s="117">
        <v>0.2</v>
      </c>
      <c r="I5" s="117"/>
      <c r="K5" s="117"/>
      <c r="Q5" t="s">
        <v>317</v>
      </c>
      <c r="R5" s="117">
        <v>0.45</v>
      </c>
      <c r="S5" s="118" t="s">
        <v>206</v>
      </c>
      <c r="T5" s="117">
        <v>0.36</v>
      </c>
      <c r="U5" s="118" t="s">
        <v>221</v>
      </c>
      <c r="V5" s="117">
        <v>0.4</v>
      </c>
      <c r="W5" s="118" t="s">
        <v>224</v>
      </c>
    </row>
    <row r="6" spans="2:26">
      <c r="B6" t="s">
        <v>318</v>
      </c>
      <c r="C6" t="s">
        <v>224</v>
      </c>
      <c r="F6" t="s">
        <v>278</v>
      </c>
      <c r="G6" s="117" t="s">
        <v>208</v>
      </c>
      <c r="H6" s="117">
        <v>0.6</v>
      </c>
      <c r="I6" s="117" t="s">
        <v>319</v>
      </c>
      <c r="K6" s="117"/>
      <c r="Q6" t="s">
        <v>320</v>
      </c>
      <c r="R6" s="117">
        <v>0.4</v>
      </c>
      <c r="S6" s="118" t="s">
        <v>206</v>
      </c>
      <c r="T6" s="117">
        <v>0.36</v>
      </c>
      <c r="U6" s="118" t="s">
        <v>221</v>
      </c>
      <c r="V6" s="117">
        <v>0.4</v>
      </c>
      <c r="W6" s="118" t="s">
        <v>224</v>
      </c>
    </row>
    <row r="7" spans="2:26">
      <c r="B7" t="s">
        <v>321</v>
      </c>
      <c r="C7" t="s">
        <v>322</v>
      </c>
      <c r="G7" s="117"/>
      <c r="I7" s="117"/>
      <c r="K7" s="117"/>
      <c r="Q7" t="s">
        <v>323</v>
      </c>
      <c r="R7" s="117">
        <v>0.35</v>
      </c>
      <c r="S7" s="118" t="s">
        <v>208</v>
      </c>
      <c r="T7" s="117">
        <v>0.42</v>
      </c>
      <c r="U7" s="118" t="s">
        <v>221</v>
      </c>
      <c r="V7" s="117">
        <v>0.4</v>
      </c>
      <c r="W7" s="118" t="s">
        <v>224</v>
      </c>
    </row>
    <row r="8" spans="2:26">
      <c r="B8" t="s">
        <v>324</v>
      </c>
      <c r="C8" t="s">
        <v>297</v>
      </c>
      <c r="G8" s="117"/>
      <c r="I8" s="117"/>
      <c r="K8" s="117"/>
      <c r="Q8" t="s">
        <v>325</v>
      </c>
      <c r="R8" s="117">
        <v>0.35</v>
      </c>
      <c r="S8" s="118" t="s">
        <v>208</v>
      </c>
      <c r="T8" s="117">
        <v>0.6</v>
      </c>
      <c r="U8" s="118" t="s">
        <v>221</v>
      </c>
      <c r="V8" s="117">
        <v>0.26</v>
      </c>
      <c r="W8" s="118" t="s">
        <v>224</v>
      </c>
    </row>
    <row r="9" spans="2:26">
      <c r="B9" t="s">
        <v>326</v>
      </c>
      <c r="C9" t="s">
        <v>305</v>
      </c>
      <c r="G9" s="117"/>
      <c r="I9" s="117"/>
      <c r="K9" s="117"/>
      <c r="Q9" t="s">
        <v>327</v>
      </c>
      <c r="R9" s="117">
        <v>0.3</v>
      </c>
      <c r="S9" s="118" t="s">
        <v>208</v>
      </c>
      <c r="T9" s="117">
        <v>0.6</v>
      </c>
      <c r="U9" s="118" t="s">
        <v>221</v>
      </c>
      <c r="V9" s="117">
        <v>0.3</v>
      </c>
      <c r="W9" s="118" t="s">
        <v>224</v>
      </c>
    </row>
    <row r="10" spans="2:26">
      <c r="B10" t="s">
        <v>328</v>
      </c>
      <c r="C10" t="s">
        <v>224</v>
      </c>
    </row>
    <row r="11" spans="2:26">
      <c r="B11" t="s">
        <v>329</v>
      </c>
      <c r="C11" t="s">
        <v>224</v>
      </c>
      <c r="F11" t="s">
        <v>313</v>
      </c>
      <c r="G11" s="118" t="s">
        <v>204</v>
      </c>
      <c r="H11" s="117">
        <v>0.1</v>
      </c>
      <c r="I11" s="118" t="s">
        <v>314</v>
      </c>
      <c r="J11" s="117">
        <v>0.2</v>
      </c>
      <c r="K11" s="118" t="s">
        <v>305</v>
      </c>
    </row>
    <row r="12" spans="2:26">
      <c r="B12" t="s">
        <v>330</v>
      </c>
      <c r="C12" t="s">
        <v>322</v>
      </c>
      <c r="F12" t="s">
        <v>316</v>
      </c>
      <c r="G12" s="118" t="s">
        <v>204</v>
      </c>
      <c r="H12" s="117">
        <v>0.1</v>
      </c>
      <c r="I12" s="118" t="s">
        <v>221</v>
      </c>
      <c r="J12" s="117">
        <v>0.4</v>
      </c>
      <c r="K12" s="118" t="s">
        <v>305</v>
      </c>
      <c r="Q12" t="s">
        <v>112</v>
      </c>
      <c r="R12" t="s">
        <v>331</v>
      </c>
      <c r="S12" s="118" t="s">
        <v>63</v>
      </c>
      <c r="T12" t="s">
        <v>126</v>
      </c>
      <c r="U12" s="118" t="s">
        <v>127</v>
      </c>
      <c r="V12" t="s">
        <v>132</v>
      </c>
      <c r="W12" s="118" t="s">
        <v>113</v>
      </c>
      <c r="X12" t="s">
        <v>120</v>
      </c>
      <c r="Y12" s="118" t="s">
        <v>113</v>
      </c>
      <c r="Z12" t="s">
        <v>332</v>
      </c>
    </row>
    <row r="13" spans="2:26">
      <c r="B13" t="s">
        <v>333</v>
      </c>
      <c r="C13" t="s">
        <v>297</v>
      </c>
      <c r="F13" t="s">
        <v>318</v>
      </c>
      <c r="G13" s="118" t="s">
        <v>204</v>
      </c>
      <c r="H13" s="117">
        <v>0.1</v>
      </c>
      <c r="I13" s="118" t="s">
        <v>224</v>
      </c>
      <c r="J13" s="117">
        <v>0.6</v>
      </c>
      <c r="K13" s="118" t="s">
        <v>224</v>
      </c>
      <c r="Q13" t="s">
        <v>204</v>
      </c>
      <c r="R13" t="s">
        <v>314</v>
      </c>
      <c r="S13" t="s">
        <v>305</v>
      </c>
      <c r="T13" t="s">
        <v>141</v>
      </c>
      <c r="U13" t="s">
        <v>142</v>
      </c>
      <c r="V13" t="s">
        <v>204</v>
      </c>
      <c r="W13" s="116">
        <v>0.1</v>
      </c>
      <c r="X13" t="s">
        <v>314</v>
      </c>
      <c r="Y13" s="116">
        <v>0.2</v>
      </c>
      <c r="Z13" t="s">
        <v>305</v>
      </c>
    </row>
    <row r="14" spans="2:26">
      <c r="B14" t="s">
        <v>334</v>
      </c>
      <c r="C14" t="s">
        <v>224</v>
      </c>
      <c r="F14" t="s">
        <v>321</v>
      </c>
      <c r="G14" s="118" t="s">
        <v>204</v>
      </c>
      <c r="H14" s="117">
        <v>0.1</v>
      </c>
      <c r="I14" s="118" t="s">
        <v>227</v>
      </c>
      <c r="J14" s="117">
        <v>0.8</v>
      </c>
      <c r="K14" s="118" t="s">
        <v>300</v>
      </c>
      <c r="Q14" t="s">
        <v>204</v>
      </c>
      <c r="R14" t="s">
        <v>221</v>
      </c>
      <c r="S14" t="s">
        <v>305</v>
      </c>
      <c r="T14" t="s">
        <v>141</v>
      </c>
      <c r="U14" t="s">
        <v>142</v>
      </c>
      <c r="V14" t="s">
        <v>204</v>
      </c>
      <c r="W14" s="116">
        <v>0.1</v>
      </c>
      <c r="X14" t="s">
        <v>221</v>
      </c>
      <c r="Y14" s="116">
        <v>0.4</v>
      </c>
      <c r="Z14" t="s">
        <v>305</v>
      </c>
    </row>
    <row r="15" spans="2:26">
      <c r="B15" t="s">
        <v>335</v>
      </c>
      <c r="C15" t="s">
        <v>224</v>
      </c>
      <c r="F15" t="s">
        <v>324</v>
      </c>
      <c r="G15" s="118" t="s">
        <v>204</v>
      </c>
      <c r="H15" s="117">
        <v>0.1</v>
      </c>
      <c r="I15" s="118" t="s">
        <v>231</v>
      </c>
      <c r="J15" s="117">
        <v>1</v>
      </c>
      <c r="K15" s="118" t="s">
        <v>297</v>
      </c>
      <c r="Q15" t="s">
        <v>204</v>
      </c>
      <c r="R15" t="s">
        <v>224</v>
      </c>
      <c r="S15" t="s">
        <v>224</v>
      </c>
      <c r="T15" t="s">
        <v>141</v>
      </c>
      <c r="U15" t="s">
        <v>142</v>
      </c>
      <c r="V15" t="s">
        <v>204</v>
      </c>
      <c r="W15" s="116">
        <v>0.1</v>
      </c>
      <c r="X15" t="s">
        <v>224</v>
      </c>
      <c r="Y15" s="116">
        <v>0.6</v>
      </c>
      <c r="Z15" t="s">
        <v>224</v>
      </c>
    </row>
    <row r="16" spans="2:26">
      <c r="B16" t="s">
        <v>336</v>
      </c>
      <c r="C16" t="s">
        <v>224</v>
      </c>
      <c r="F16" t="s">
        <v>326</v>
      </c>
      <c r="G16" s="118" t="s">
        <v>204</v>
      </c>
      <c r="H16" s="117">
        <v>0.2</v>
      </c>
      <c r="I16" s="118" t="s">
        <v>314</v>
      </c>
      <c r="J16" s="117">
        <v>0.2</v>
      </c>
      <c r="K16" s="118" t="s">
        <v>305</v>
      </c>
      <c r="T16" t="s">
        <v>141</v>
      </c>
      <c r="U16" t="s">
        <v>142</v>
      </c>
    </row>
    <row r="17" spans="2:21">
      <c r="B17" t="s">
        <v>337</v>
      </c>
      <c r="C17" t="s">
        <v>322</v>
      </c>
      <c r="F17" t="s">
        <v>328</v>
      </c>
      <c r="G17" s="118" t="s">
        <v>204</v>
      </c>
      <c r="H17" s="117">
        <v>0.2</v>
      </c>
      <c r="I17" s="118" t="s">
        <v>221</v>
      </c>
      <c r="J17" s="117">
        <v>0.4</v>
      </c>
      <c r="K17" s="118" t="s">
        <v>305</v>
      </c>
      <c r="R17" s="117">
        <v>0.5</v>
      </c>
      <c r="S17" s="116">
        <v>0.5</v>
      </c>
      <c r="T17" t="s">
        <v>141</v>
      </c>
      <c r="U17" t="s">
        <v>142</v>
      </c>
    </row>
    <row r="18" spans="2:21">
      <c r="B18" t="s">
        <v>338</v>
      </c>
      <c r="C18" t="s">
        <v>297</v>
      </c>
      <c r="F18" t="s">
        <v>329</v>
      </c>
      <c r="G18" s="118" t="s">
        <v>204</v>
      </c>
      <c r="H18" s="117">
        <v>0.2</v>
      </c>
      <c r="I18" s="118" t="s">
        <v>224</v>
      </c>
      <c r="J18" s="117">
        <v>0.6</v>
      </c>
      <c r="K18" s="118" t="s">
        <v>224</v>
      </c>
      <c r="R18" s="117">
        <v>0.45</v>
      </c>
      <c r="S18" s="116">
        <v>0.35</v>
      </c>
      <c r="T18" t="s">
        <v>141</v>
      </c>
      <c r="U18" t="s">
        <v>142</v>
      </c>
    </row>
    <row r="19" spans="2:21">
      <c r="B19" t="s">
        <v>339</v>
      </c>
      <c r="C19" t="s">
        <v>224</v>
      </c>
      <c r="F19" t="s">
        <v>330</v>
      </c>
      <c r="G19" s="118" t="s">
        <v>204</v>
      </c>
      <c r="H19" s="117">
        <v>0.2</v>
      </c>
      <c r="I19" s="118" t="s">
        <v>227</v>
      </c>
      <c r="J19" s="117">
        <v>0.8</v>
      </c>
      <c r="K19" s="118" t="s">
        <v>300</v>
      </c>
      <c r="R19" s="117">
        <v>0.4</v>
      </c>
      <c r="T19" t="s">
        <v>141</v>
      </c>
      <c r="U19" t="s">
        <v>142</v>
      </c>
    </row>
    <row r="20" spans="2:21">
      <c r="B20" t="s">
        <v>340</v>
      </c>
      <c r="C20" t="s">
        <v>224</v>
      </c>
      <c r="F20" t="s">
        <v>333</v>
      </c>
      <c r="G20" s="118" t="s">
        <v>204</v>
      </c>
      <c r="H20" s="117">
        <v>0.2</v>
      </c>
      <c r="I20" s="118" t="s">
        <v>231</v>
      </c>
      <c r="J20" s="117">
        <v>1</v>
      </c>
      <c r="K20" s="118" t="s">
        <v>297</v>
      </c>
      <c r="R20" s="117">
        <v>0.35</v>
      </c>
      <c r="T20" t="s">
        <v>141</v>
      </c>
      <c r="U20" t="s">
        <v>142</v>
      </c>
    </row>
    <row r="21" spans="2:21">
      <c r="B21" t="s">
        <v>341</v>
      </c>
      <c r="C21" t="s">
        <v>322</v>
      </c>
      <c r="F21" t="s">
        <v>334</v>
      </c>
      <c r="G21" s="118" t="s">
        <v>206</v>
      </c>
      <c r="H21" s="117">
        <v>0.3</v>
      </c>
      <c r="I21" s="118" t="s">
        <v>314</v>
      </c>
      <c r="J21" s="117">
        <v>0.2</v>
      </c>
      <c r="K21" s="118" t="s">
        <v>305</v>
      </c>
      <c r="R21" s="117">
        <v>0.35</v>
      </c>
      <c r="T21" t="s">
        <v>141</v>
      </c>
      <c r="U21" t="s">
        <v>142</v>
      </c>
    </row>
    <row r="22" spans="2:21">
      <c r="B22" t="s">
        <v>342</v>
      </c>
      <c r="C22" t="s">
        <v>322</v>
      </c>
      <c r="F22" t="s">
        <v>335</v>
      </c>
      <c r="G22" s="118" t="s">
        <v>206</v>
      </c>
      <c r="H22" s="117">
        <v>0.3</v>
      </c>
      <c r="I22" s="118" t="s">
        <v>221</v>
      </c>
      <c r="J22" s="117">
        <v>0.4</v>
      </c>
      <c r="K22" s="118" t="s">
        <v>224</v>
      </c>
      <c r="R22" s="117">
        <v>0.3</v>
      </c>
      <c r="T22" t="s">
        <v>141</v>
      </c>
      <c r="U22" t="s">
        <v>142</v>
      </c>
    </row>
    <row r="23" spans="2:21">
      <c r="B23" t="s">
        <v>343</v>
      </c>
      <c r="C23" t="s">
        <v>297</v>
      </c>
      <c r="F23" t="s">
        <v>336</v>
      </c>
      <c r="G23" s="118" t="s">
        <v>206</v>
      </c>
      <c r="H23" s="117">
        <v>0.3</v>
      </c>
      <c r="I23" s="118" t="s">
        <v>224</v>
      </c>
      <c r="J23" s="117">
        <v>0.6</v>
      </c>
      <c r="K23" s="118" t="s">
        <v>224</v>
      </c>
      <c r="T23" t="s">
        <v>141</v>
      </c>
      <c r="U23" t="s">
        <v>142</v>
      </c>
    </row>
    <row r="24" spans="2:21">
      <c r="B24" t="s">
        <v>344</v>
      </c>
      <c r="C24" t="s">
        <v>322</v>
      </c>
      <c r="F24" t="s">
        <v>337</v>
      </c>
      <c r="G24" s="118" t="s">
        <v>206</v>
      </c>
      <c r="H24" s="117">
        <v>0.3</v>
      </c>
      <c r="I24" s="118" t="s">
        <v>227</v>
      </c>
      <c r="J24" s="117">
        <v>0.8</v>
      </c>
      <c r="K24" s="118" t="s">
        <v>300</v>
      </c>
      <c r="T24" t="s">
        <v>141</v>
      </c>
      <c r="U24" t="s">
        <v>142</v>
      </c>
    </row>
    <row r="25" spans="2:21">
      <c r="B25" t="s">
        <v>345</v>
      </c>
      <c r="C25" t="s">
        <v>322</v>
      </c>
      <c r="F25" t="s">
        <v>338</v>
      </c>
      <c r="G25" s="118" t="s">
        <v>206</v>
      </c>
      <c r="H25" s="117">
        <v>0.3</v>
      </c>
      <c r="I25" s="118" t="s">
        <v>231</v>
      </c>
      <c r="J25" s="117">
        <v>1</v>
      </c>
      <c r="K25" s="118" t="s">
        <v>297</v>
      </c>
    </row>
    <row r="26" spans="2:21">
      <c r="B26" t="s">
        <v>346</v>
      </c>
      <c r="C26" t="s">
        <v>322</v>
      </c>
      <c r="F26" t="s">
        <v>339</v>
      </c>
      <c r="G26" s="118" t="s">
        <v>206</v>
      </c>
      <c r="H26" s="117">
        <v>0.4</v>
      </c>
      <c r="I26" s="118" t="s">
        <v>314</v>
      </c>
      <c r="J26" s="117">
        <v>0.2</v>
      </c>
      <c r="K26" s="118" t="s">
        <v>305</v>
      </c>
    </row>
    <row r="27" spans="2:21">
      <c r="B27" t="s">
        <v>347</v>
      </c>
      <c r="C27" t="s">
        <v>322</v>
      </c>
      <c r="F27" t="s">
        <v>340</v>
      </c>
      <c r="G27" s="118" t="s">
        <v>206</v>
      </c>
      <c r="H27" s="117">
        <v>0.4</v>
      </c>
      <c r="I27" s="118" t="s">
        <v>221</v>
      </c>
      <c r="J27" s="117">
        <v>0.4</v>
      </c>
      <c r="K27" s="118" t="s">
        <v>224</v>
      </c>
    </row>
    <row r="28" spans="2:21">
      <c r="B28" t="s">
        <v>348</v>
      </c>
      <c r="C28" t="s">
        <v>297</v>
      </c>
      <c r="F28" t="s">
        <v>341</v>
      </c>
      <c r="G28" s="118" t="s">
        <v>206</v>
      </c>
      <c r="H28" s="117">
        <v>0.4</v>
      </c>
      <c r="I28" s="118" t="s">
        <v>224</v>
      </c>
      <c r="J28" s="117">
        <v>0.6</v>
      </c>
      <c r="K28" s="118" t="s">
        <v>224</v>
      </c>
    </row>
    <row r="29" spans="2:21">
      <c r="F29" t="s">
        <v>342</v>
      </c>
      <c r="G29" s="118" t="s">
        <v>206</v>
      </c>
      <c r="H29" s="117">
        <v>0.4</v>
      </c>
      <c r="I29" s="118" t="s">
        <v>227</v>
      </c>
      <c r="J29" s="117">
        <v>0.8</v>
      </c>
      <c r="K29" s="118" t="s">
        <v>300</v>
      </c>
    </row>
    <row r="30" spans="2:21">
      <c r="F30" t="s">
        <v>343</v>
      </c>
      <c r="G30" s="118" t="s">
        <v>206</v>
      </c>
      <c r="H30" s="117">
        <v>0.4</v>
      </c>
      <c r="I30" s="118" t="s">
        <v>231</v>
      </c>
      <c r="J30" s="117">
        <v>1</v>
      </c>
      <c r="K30" s="118" t="s">
        <v>297</v>
      </c>
    </row>
    <row r="31" spans="2:21">
      <c r="F31" t="s">
        <v>349</v>
      </c>
      <c r="G31" s="118" t="s">
        <v>208</v>
      </c>
      <c r="H31" s="117">
        <v>0.5</v>
      </c>
      <c r="I31" s="118" t="s">
        <v>314</v>
      </c>
      <c r="J31" s="117">
        <v>0.2</v>
      </c>
      <c r="K31" s="118" t="s">
        <v>224</v>
      </c>
    </row>
    <row r="32" spans="2:21">
      <c r="F32" t="s">
        <v>350</v>
      </c>
      <c r="G32" s="118" t="s">
        <v>208</v>
      </c>
      <c r="H32" s="117">
        <v>0.5</v>
      </c>
      <c r="I32" s="118" t="s">
        <v>221</v>
      </c>
      <c r="J32" s="117">
        <v>0.4</v>
      </c>
      <c r="K32" s="118" t="s">
        <v>224</v>
      </c>
    </row>
    <row r="33" spans="6:11">
      <c r="F33" t="s">
        <v>351</v>
      </c>
      <c r="G33" s="118" t="s">
        <v>208</v>
      </c>
      <c r="H33" s="117">
        <v>0.5</v>
      </c>
      <c r="I33" s="118" t="s">
        <v>224</v>
      </c>
      <c r="J33" s="117">
        <v>0.6</v>
      </c>
      <c r="K33" s="118" t="s">
        <v>224</v>
      </c>
    </row>
    <row r="34" spans="6:11">
      <c r="F34" t="s">
        <v>352</v>
      </c>
      <c r="G34" s="118" t="s">
        <v>208</v>
      </c>
      <c r="H34" s="117">
        <v>0.5</v>
      </c>
      <c r="I34" s="118" t="s">
        <v>227</v>
      </c>
      <c r="J34" s="117">
        <v>0.8</v>
      </c>
      <c r="K34" s="118" t="s">
        <v>300</v>
      </c>
    </row>
    <row r="35" spans="6:11">
      <c r="F35" t="s">
        <v>353</v>
      </c>
      <c r="G35" s="118" t="s">
        <v>208</v>
      </c>
      <c r="H35" s="117">
        <v>0.5</v>
      </c>
      <c r="I35" s="118" t="s">
        <v>231</v>
      </c>
      <c r="J35" s="117">
        <v>1</v>
      </c>
      <c r="K35" s="118" t="s">
        <v>297</v>
      </c>
    </row>
    <row r="37" spans="6:11" ht="45">
      <c r="G37" s="119" t="s">
        <v>354</v>
      </c>
    </row>
    <row r="38" spans="6:11" ht="105">
      <c r="G38" s="119" t="s">
        <v>355</v>
      </c>
    </row>
    <row r="39" spans="6:11" ht="75">
      <c r="G39" s="119" t="s">
        <v>356</v>
      </c>
    </row>
    <row r="40" spans="6:11" ht="75">
      <c r="G40" s="119" t="s">
        <v>357</v>
      </c>
    </row>
    <row r="41" spans="6:11" ht="75">
      <c r="G41" s="119" t="s">
        <v>358</v>
      </c>
    </row>
    <row r="42" spans="6:11" ht="45">
      <c r="G42" s="119" t="s">
        <v>359</v>
      </c>
    </row>
    <row r="43" spans="6:11" ht="105">
      <c r="G43" s="119" t="s">
        <v>360</v>
      </c>
    </row>
    <row r="44" spans="6:11" ht="75">
      <c r="G44" s="119" t="s">
        <v>361</v>
      </c>
    </row>
    <row r="45" spans="6:11" ht="75">
      <c r="G45" s="119" t="s">
        <v>362</v>
      </c>
    </row>
    <row r="46" spans="6:11" ht="75">
      <c r="G46" s="119" t="s">
        <v>363</v>
      </c>
    </row>
    <row r="47" spans="6:11" ht="45">
      <c r="G47" s="119" t="s">
        <v>364</v>
      </c>
    </row>
    <row r="48" spans="6:11" ht="105">
      <c r="G48" s="119" t="s">
        <v>365</v>
      </c>
    </row>
    <row r="49" spans="7:7" ht="75">
      <c r="G49" s="119" t="s">
        <v>366</v>
      </c>
    </row>
    <row r="50" spans="7:7" ht="75">
      <c r="G50" s="119" t="s">
        <v>367</v>
      </c>
    </row>
    <row r="51" spans="7:7" ht="75">
      <c r="G51" s="119" t="s">
        <v>368</v>
      </c>
    </row>
    <row r="52" spans="7:7" ht="45">
      <c r="G52" s="119" t="s">
        <v>369</v>
      </c>
    </row>
    <row r="53" spans="7:7" ht="105">
      <c r="G53" s="119" t="s">
        <v>370</v>
      </c>
    </row>
    <row r="54" spans="7:7" ht="75">
      <c r="G54" s="119" t="s">
        <v>371</v>
      </c>
    </row>
    <row r="55" spans="7:7" ht="75">
      <c r="G55" s="119" t="s">
        <v>372</v>
      </c>
    </row>
    <row r="56" spans="7:7" ht="75">
      <c r="G56" s="119" t="s">
        <v>373</v>
      </c>
    </row>
    <row r="57" spans="7:7" ht="45">
      <c r="G57" s="119" t="s">
        <v>374</v>
      </c>
    </row>
    <row r="58" spans="7:7" ht="105">
      <c r="G58" s="119" t="s">
        <v>375</v>
      </c>
    </row>
    <row r="59" spans="7:7" ht="75">
      <c r="G59" s="119" t="s">
        <v>376</v>
      </c>
    </row>
    <row r="60" spans="7:7" ht="75">
      <c r="G60" s="119" t="s">
        <v>377</v>
      </c>
    </row>
    <row r="61" spans="7:7" ht="75">
      <c r="G61" s="119" t="s">
        <v>378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K31"/>
  <sheetViews>
    <sheetView topLeftCell="A6" workbookViewId="0">
      <selection activeCell="B10" sqref="B10"/>
    </sheetView>
  </sheetViews>
  <sheetFormatPr baseColWidth="10" defaultColWidth="11.42578125" defaultRowHeight="15"/>
  <cols>
    <col min="2" max="2" width="30.85546875" customWidth="1"/>
    <col min="3" max="3" width="38.140625" customWidth="1"/>
    <col min="4" max="4" width="32.42578125" customWidth="1"/>
    <col min="5" max="5" width="20.42578125" customWidth="1"/>
    <col min="6" max="6" width="22.28515625" customWidth="1"/>
    <col min="7" max="7" width="21.85546875" customWidth="1"/>
    <col min="11" max="11" width="16.42578125" customWidth="1"/>
  </cols>
  <sheetData>
    <row r="2" spans="2:11">
      <c r="B2" s="3" t="s">
        <v>379</v>
      </c>
      <c r="C2" s="3" t="s">
        <v>380</v>
      </c>
      <c r="D2" s="3" t="s">
        <v>381</v>
      </c>
      <c r="E2" s="5" t="s">
        <v>382</v>
      </c>
      <c r="F2" s="3" t="s">
        <v>383</v>
      </c>
      <c r="G2" s="3" t="s">
        <v>384</v>
      </c>
      <c r="H2" s="3" t="s">
        <v>385</v>
      </c>
      <c r="I2" s="3" t="s">
        <v>386</v>
      </c>
      <c r="J2" s="3" t="s">
        <v>387</v>
      </c>
      <c r="K2" s="3" t="s">
        <v>388</v>
      </c>
    </row>
    <row r="3" spans="2:11" ht="30">
      <c r="B3" t="s">
        <v>153</v>
      </c>
      <c r="C3" s="81" t="s">
        <v>178</v>
      </c>
      <c r="D3" s="4" t="s">
        <v>220</v>
      </c>
      <c r="E3" t="s">
        <v>141</v>
      </c>
      <c r="F3" t="s">
        <v>142</v>
      </c>
      <c r="G3" t="s">
        <v>143</v>
      </c>
      <c r="H3" t="s">
        <v>144</v>
      </c>
      <c r="I3" t="s">
        <v>145</v>
      </c>
      <c r="J3" t="s">
        <v>389</v>
      </c>
      <c r="K3" t="s">
        <v>146</v>
      </c>
    </row>
    <row r="4" spans="2:11" ht="75">
      <c r="B4" s="134" t="s">
        <v>235</v>
      </c>
      <c r="C4" t="s">
        <v>390</v>
      </c>
      <c r="D4" s="4" t="s">
        <v>223</v>
      </c>
      <c r="E4" t="s">
        <v>172</v>
      </c>
      <c r="F4" t="s">
        <v>148</v>
      </c>
      <c r="G4" t="s">
        <v>391</v>
      </c>
      <c r="H4" t="s">
        <v>288</v>
      </c>
      <c r="I4" t="s">
        <v>291</v>
      </c>
      <c r="J4" t="s">
        <v>392</v>
      </c>
      <c r="K4" t="s">
        <v>159</v>
      </c>
    </row>
    <row r="5" spans="2:11" ht="60">
      <c r="B5" s="134" t="s">
        <v>134</v>
      </c>
      <c r="C5" t="s">
        <v>168</v>
      </c>
      <c r="D5" s="4" t="s">
        <v>157</v>
      </c>
      <c r="E5" t="s">
        <v>278</v>
      </c>
      <c r="K5" t="s">
        <v>393</v>
      </c>
    </row>
    <row r="6" spans="2:11" ht="45">
      <c r="B6" s="134" t="s">
        <v>259</v>
      </c>
      <c r="C6" t="s">
        <v>394</v>
      </c>
      <c r="D6" s="4" t="s">
        <v>230</v>
      </c>
      <c r="K6" t="s">
        <v>395</v>
      </c>
    </row>
    <row r="7" spans="2:11" ht="60">
      <c r="B7" s="134" t="s">
        <v>396</v>
      </c>
      <c r="C7" t="s">
        <v>397</v>
      </c>
      <c r="D7" s="82" t="s">
        <v>234</v>
      </c>
    </row>
    <row r="8" spans="2:11" ht="30">
      <c r="B8" s="134" t="s">
        <v>164</v>
      </c>
      <c r="C8" t="s">
        <v>138</v>
      </c>
      <c r="D8" s="4" t="s">
        <v>236</v>
      </c>
    </row>
    <row r="9" spans="2:11" ht="30">
      <c r="B9" s="134" t="s">
        <v>398</v>
      </c>
      <c r="C9" t="s">
        <v>399</v>
      </c>
      <c r="D9" s="4" t="s">
        <v>237</v>
      </c>
    </row>
    <row r="10" spans="2:11" ht="30">
      <c r="C10" t="s">
        <v>400</v>
      </c>
      <c r="D10" s="4" t="s">
        <v>238</v>
      </c>
    </row>
    <row r="11" spans="2:11" ht="30">
      <c r="D11" s="4" t="s">
        <v>239</v>
      </c>
    </row>
    <row r="12" spans="2:11" ht="30">
      <c r="D12" s="4" t="s">
        <v>240</v>
      </c>
    </row>
    <row r="13" spans="2:11" ht="30">
      <c r="D13" s="125" t="s">
        <v>241</v>
      </c>
    </row>
    <row r="14" spans="2:11" ht="30">
      <c r="D14" s="125" t="s">
        <v>242</v>
      </c>
    </row>
    <row r="15" spans="2:11" ht="30">
      <c r="D15" s="125" t="s">
        <v>139</v>
      </c>
    </row>
    <row r="16" spans="2:11" ht="30">
      <c r="D16" s="125" t="s">
        <v>243</v>
      </c>
    </row>
    <row r="17" spans="4:4" ht="30">
      <c r="D17" s="125" t="s">
        <v>244</v>
      </c>
    </row>
    <row r="18" spans="4:4" ht="60">
      <c r="D18" s="81" t="s">
        <v>401</v>
      </c>
    </row>
    <row r="19" spans="4:4" ht="60">
      <c r="D19" s="81" t="s">
        <v>402</v>
      </c>
    </row>
    <row r="20" spans="4:4" ht="45">
      <c r="D20" s="119" t="s">
        <v>246</v>
      </c>
    </row>
    <row r="21" spans="4:4" ht="45">
      <c r="D21" s="119" t="s">
        <v>403</v>
      </c>
    </row>
    <row r="22" spans="4:4" ht="45">
      <c r="D22" s="119" t="s">
        <v>404</v>
      </c>
    </row>
    <row r="23" spans="4:4" ht="45">
      <c r="D23" s="119" t="s">
        <v>179</v>
      </c>
    </row>
    <row r="24" spans="4:4" ht="45">
      <c r="D24" s="119" t="s">
        <v>405</v>
      </c>
    </row>
    <row r="25" spans="4:4" ht="45">
      <c r="D25" s="119" t="s">
        <v>263</v>
      </c>
    </row>
    <row r="26" spans="4:4" ht="60">
      <c r="D26" s="119" t="s">
        <v>264</v>
      </c>
    </row>
    <row r="27" spans="4:4" ht="45">
      <c r="D27" s="119" t="s">
        <v>406</v>
      </c>
    </row>
    <row r="28" spans="4:4" ht="45">
      <c r="D28" s="119" t="s">
        <v>407</v>
      </c>
    </row>
    <row r="29" spans="4:4" ht="45">
      <c r="D29" s="119" t="s">
        <v>408</v>
      </c>
    </row>
    <row r="30" spans="4:4" ht="45">
      <c r="D30" s="119" t="s">
        <v>409</v>
      </c>
    </row>
    <row r="31" spans="4:4" ht="45">
      <c r="D31" s="119" t="s">
        <v>410</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KL27"/>
  <sheetViews>
    <sheetView topLeftCell="J18" zoomScale="118" zoomScaleNormal="118" workbookViewId="0">
      <selection activeCell="P27" sqref="P27"/>
    </sheetView>
  </sheetViews>
  <sheetFormatPr baseColWidth="10" defaultColWidth="11.42578125" defaultRowHeight="15"/>
  <cols>
    <col min="1" max="1" width="10.85546875" customWidth="1"/>
    <col min="2" max="2" width="20" customWidth="1"/>
    <col min="3" max="3" width="25.7109375" customWidth="1"/>
    <col min="4" max="4" width="38.42578125" customWidth="1"/>
    <col min="5" max="5" width="22.140625" customWidth="1"/>
    <col min="6" max="6" width="30.7109375" customWidth="1"/>
    <col min="7" max="7" width="23.28515625" customWidth="1"/>
    <col min="8" max="8" width="12.140625" customWidth="1"/>
    <col min="9" max="9" width="13.28515625" customWidth="1"/>
    <col min="10" max="10" width="10.85546875"/>
    <col min="11" max="11" width="24.28515625" customWidth="1"/>
    <col min="12" max="12" width="22.85546875" customWidth="1"/>
    <col min="13" max="15" width="10.85546875"/>
    <col min="16" max="16" width="48.140625" customWidth="1"/>
    <col min="17" max="17" width="13.140625" customWidth="1"/>
    <col min="18" max="20" width="10.85546875"/>
    <col min="21" max="21" width="14.42578125" customWidth="1"/>
    <col min="22" max="22" width="10.85546875"/>
    <col min="23" max="23" width="14" bestFit="1" customWidth="1"/>
    <col min="24" max="24" width="38.42578125" hidden="1" customWidth="1"/>
    <col min="25" max="25" width="44.85546875" hidden="1" customWidth="1"/>
    <col min="26" max="26" width="6.42578125" hidden="1" customWidth="1"/>
    <col min="27" max="27" width="11.85546875" customWidth="1"/>
    <col min="28" max="28" width="10.85546875" customWidth="1"/>
    <col min="29" max="29" width="39.42578125" hidden="1" customWidth="1"/>
    <col min="30" max="30" width="6.42578125" hidden="1" customWidth="1"/>
    <col min="31" max="31" width="13.42578125" customWidth="1"/>
    <col min="32" max="32" width="10.85546875"/>
    <col min="33" max="33" width="13.42578125" customWidth="1"/>
    <col min="34" max="34" width="21.140625" customWidth="1"/>
    <col min="35" max="35" width="18.28515625" customWidth="1"/>
    <col min="36" max="36" width="15" customWidth="1"/>
    <col min="37" max="37" width="16.140625" customWidth="1"/>
    <col min="38" max="38" width="17.85546875" bestFit="1" customWidth="1"/>
    <col min="39" max="39" width="12" bestFit="1" customWidth="1"/>
    <col min="40" max="40" width="10.85546875"/>
    <col min="41" max="298" width="11.42578125" style="25"/>
    <col min="299" max="16384" width="11.42578125" style="28"/>
  </cols>
  <sheetData>
    <row r="1" spans="1:298" s="136" customFormat="1" ht="16.5" customHeight="1">
      <c r="A1" s="398"/>
      <c r="B1" s="398"/>
      <c r="C1" s="398"/>
      <c r="D1" s="384" t="s">
        <v>95</v>
      </c>
      <c r="E1" s="384"/>
      <c r="F1" s="384"/>
      <c r="G1" s="384"/>
      <c r="H1" s="384"/>
      <c r="I1" s="384"/>
      <c r="J1" s="384"/>
      <c r="K1" s="384"/>
      <c r="L1" s="384"/>
      <c r="M1" s="384"/>
      <c r="N1" s="384"/>
      <c r="O1" s="384"/>
      <c r="P1" s="384"/>
      <c r="Q1" s="384"/>
      <c r="R1" s="384"/>
      <c r="S1" s="384"/>
      <c r="T1" s="384"/>
      <c r="U1" s="384"/>
      <c r="V1" s="384"/>
      <c r="W1" s="384"/>
      <c r="X1" s="384"/>
      <c r="Y1" s="384"/>
      <c r="Z1" s="384"/>
      <c r="AA1" s="384"/>
      <c r="AB1" s="384"/>
      <c r="AC1" s="384"/>
      <c r="AD1" s="384"/>
      <c r="AE1" s="384"/>
      <c r="AF1" s="384"/>
      <c r="AG1" s="384"/>
      <c r="AH1" s="384"/>
      <c r="AI1" s="384"/>
      <c r="AJ1" s="384"/>
      <c r="AK1" s="384"/>
      <c r="AL1" s="386" t="s">
        <v>96</v>
      </c>
      <c r="AM1" s="386"/>
      <c r="AN1" s="386"/>
      <c r="AO1" s="135"/>
      <c r="AP1" s="135"/>
      <c r="AQ1" s="135"/>
      <c r="AR1" s="135"/>
      <c r="AS1" s="135"/>
      <c r="AT1" s="135"/>
      <c r="AU1" s="135"/>
      <c r="AV1" s="135"/>
      <c r="AW1" s="135"/>
      <c r="AX1" s="135"/>
      <c r="AY1" s="135"/>
      <c r="AZ1" s="135"/>
      <c r="BA1" s="135"/>
      <c r="BB1" s="135"/>
      <c r="BC1" s="135"/>
      <c r="BD1" s="135"/>
      <c r="BE1" s="135"/>
      <c r="BF1" s="135"/>
      <c r="BG1" s="135"/>
      <c r="BH1" s="135"/>
      <c r="BI1" s="135"/>
      <c r="BJ1" s="135"/>
      <c r="BK1" s="135"/>
      <c r="BL1" s="135"/>
      <c r="BM1" s="135"/>
      <c r="BN1" s="135"/>
      <c r="BO1" s="135"/>
      <c r="BP1" s="135"/>
      <c r="BQ1" s="135"/>
      <c r="BR1" s="135"/>
      <c r="BS1" s="135"/>
      <c r="BT1" s="135"/>
      <c r="BU1" s="135"/>
      <c r="BV1" s="135"/>
      <c r="BW1" s="135"/>
      <c r="BX1" s="135"/>
      <c r="BY1" s="135"/>
      <c r="BZ1" s="135"/>
      <c r="CA1" s="135"/>
      <c r="CB1" s="135"/>
      <c r="CC1" s="135"/>
      <c r="CD1" s="135"/>
      <c r="CE1" s="135"/>
      <c r="CF1" s="135"/>
      <c r="CG1" s="135"/>
      <c r="CH1" s="135"/>
      <c r="CI1" s="135"/>
      <c r="CJ1" s="135"/>
      <c r="CK1" s="135"/>
      <c r="CL1" s="135"/>
      <c r="CM1" s="135"/>
      <c r="CN1" s="135"/>
      <c r="CO1" s="135"/>
      <c r="CP1" s="135"/>
      <c r="CQ1" s="135"/>
      <c r="CR1" s="135"/>
      <c r="CS1" s="135"/>
      <c r="CT1" s="135"/>
      <c r="CU1" s="135"/>
      <c r="CV1" s="135"/>
      <c r="CW1" s="135"/>
      <c r="CX1" s="135"/>
      <c r="CY1" s="135"/>
      <c r="CZ1" s="135"/>
      <c r="DA1" s="135"/>
      <c r="DB1" s="135"/>
      <c r="DC1" s="135"/>
      <c r="DD1" s="135"/>
      <c r="DE1" s="135"/>
      <c r="DF1" s="135"/>
      <c r="DG1" s="135"/>
      <c r="DH1" s="135"/>
      <c r="DI1" s="135"/>
      <c r="DJ1" s="135"/>
      <c r="DK1" s="135"/>
      <c r="DL1" s="135"/>
      <c r="DM1" s="135"/>
      <c r="DN1" s="135"/>
      <c r="DO1" s="135"/>
      <c r="DP1" s="135"/>
      <c r="DQ1" s="135"/>
      <c r="DR1" s="135"/>
      <c r="DS1" s="135"/>
      <c r="DT1" s="135"/>
      <c r="DU1" s="135"/>
      <c r="DV1" s="135"/>
      <c r="DW1" s="135"/>
      <c r="DX1" s="135"/>
      <c r="DY1" s="135"/>
      <c r="DZ1" s="135"/>
      <c r="EA1" s="135"/>
      <c r="EB1" s="135"/>
      <c r="EC1" s="135"/>
      <c r="ED1" s="135"/>
      <c r="EE1" s="135"/>
      <c r="EF1" s="135"/>
      <c r="EG1" s="135"/>
      <c r="EH1" s="135"/>
      <c r="EI1" s="135"/>
      <c r="EJ1" s="135"/>
      <c r="EK1" s="135"/>
      <c r="EL1" s="135"/>
      <c r="EM1" s="135"/>
      <c r="EN1" s="135"/>
      <c r="EO1" s="135"/>
      <c r="EP1" s="135"/>
      <c r="EQ1" s="135"/>
      <c r="ER1" s="135"/>
      <c r="ES1" s="135"/>
      <c r="ET1" s="135"/>
      <c r="EU1" s="135"/>
      <c r="EV1" s="135"/>
      <c r="EW1" s="135"/>
      <c r="EX1" s="135"/>
      <c r="EY1" s="135"/>
      <c r="EZ1" s="135"/>
      <c r="FA1" s="135"/>
      <c r="FB1" s="135"/>
      <c r="FC1" s="135"/>
      <c r="FD1" s="135"/>
      <c r="FE1" s="135"/>
      <c r="FF1" s="135"/>
      <c r="FG1" s="135"/>
      <c r="FH1" s="135"/>
      <c r="FI1" s="135"/>
      <c r="FJ1" s="135"/>
      <c r="FK1" s="135"/>
      <c r="FL1" s="135"/>
      <c r="FM1" s="135"/>
      <c r="FN1" s="135"/>
      <c r="FO1" s="135"/>
      <c r="FP1" s="135"/>
      <c r="FQ1" s="135"/>
      <c r="FR1" s="135"/>
      <c r="FS1" s="135"/>
      <c r="FT1" s="135"/>
      <c r="FU1" s="135"/>
      <c r="FV1" s="135"/>
      <c r="FW1" s="135"/>
      <c r="FX1" s="135"/>
      <c r="FY1" s="135"/>
      <c r="FZ1" s="135"/>
      <c r="GA1" s="135"/>
      <c r="GB1" s="135"/>
      <c r="GC1" s="135"/>
      <c r="GD1" s="135"/>
      <c r="GE1" s="135"/>
      <c r="GF1" s="135"/>
      <c r="GG1" s="135"/>
      <c r="GH1" s="135"/>
      <c r="GI1" s="135"/>
      <c r="GJ1" s="135"/>
      <c r="GK1" s="135"/>
      <c r="GL1" s="135"/>
      <c r="GM1" s="135"/>
      <c r="GN1" s="135"/>
      <c r="GO1" s="135"/>
      <c r="GP1" s="135"/>
      <c r="GQ1" s="135"/>
      <c r="GR1" s="135"/>
      <c r="GS1" s="135"/>
      <c r="GT1" s="135"/>
      <c r="GU1" s="135"/>
      <c r="GV1" s="135"/>
      <c r="GW1" s="135"/>
      <c r="GX1" s="135"/>
      <c r="GY1" s="135"/>
      <c r="GZ1" s="135"/>
      <c r="HA1" s="135"/>
      <c r="HB1" s="135"/>
      <c r="HC1" s="135"/>
      <c r="HD1" s="135"/>
      <c r="HE1" s="135"/>
      <c r="HF1" s="135"/>
      <c r="HG1" s="135"/>
      <c r="HH1" s="135"/>
      <c r="HI1" s="135"/>
      <c r="HJ1" s="135"/>
      <c r="HK1" s="135"/>
      <c r="HL1" s="135"/>
      <c r="HM1" s="135"/>
      <c r="HN1" s="135"/>
      <c r="HO1" s="135"/>
      <c r="HP1" s="135"/>
      <c r="HQ1" s="135"/>
      <c r="HR1" s="135"/>
      <c r="HS1" s="135"/>
      <c r="HT1" s="135"/>
      <c r="HU1" s="135"/>
      <c r="HV1" s="135"/>
      <c r="HW1" s="135"/>
      <c r="HX1" s="135"/>
      <c r="HY1" s="135"/>
      <c r="HZ1" s="135"/>
      <c r="IA1" s="135"/>
      <c r="IB1" s="135"/>
      <c r="IC1" s="135"/>
      <c r="ID1" s="135"/>
      <c r="IE1" s="135"/>
      <c r="IF1" s="135"/>
      <c r="IG1" s="135"/>
      <c r="IH1" s="135"/>
      <c r="II1" s="135"/>
      <c r="IJ1" s="135"/>
      <c r="IK1" s="135"/>
      <c r="IL1" s="135"/>
      <c r="IM1" s="135"/>
      <c r="IN1" s="135"/>
      <c r="IO1" s="135"/>
      <c r="IP1" s="135"/>
      <c r="IQ1" s="135"/>
      <c r="IR1" s="135"/>
      <c r="IS1" s="135"/>
      <c r="IT1" s="135"/>
      <c r="IU1" s="135"/>
      <c r="IV1" s="135"/>
      <c r="IW1" s="135"/>
      <c r="IX1" s="135"/>
      <c r="IY1" s="135"/>
      <c r="IZ1" s="135"/>
      <c r="JA1" s="135"/>
      <c r="JB1" s="135"/>
      <c r="JC1" s="135"/>
      <c r="JD1" s="135"/>
      <c r="JE1" s="135"/>
      <c r="JF1" s="135"/>
      <c r="JG1" s="135"/>
      <c r="JH1" s="135"/>
      <c r="JI1" s="135"/>
      <c r="JJ1" s="135"/>
      <c r="JK1" s="135"/>
      <c r="JL1" s="135"/>
      <c r="JM1" s="135"/>
      <c r="JN1" s="135"/>
      <c r="JO1" s="135"/>
      <c r="JP1" s="135"/>
      <c r="JQ1" s="135"/>
      <c r="JR1" s="135"/>
      <c r="JS1" s="135"/>
      <c r="JT1" s="135"/>
      <c r="JU1" s="135"/>
      <c r="JV1" s="135"/>
      <c r="JW1" s="135"/>
      <c r="JX1" s="135"/>
      <c r="JY1" s="135"/>
      <c r="JZ1" s="135"/>
      <c r="KA1" s="135"/>
      <c r="KB1" s="135"/>
      <c r="KC1" s="135"/>
      <c r="KD1" s="135"/>
      <c r="KE1" s="135"/>
      <c r="KF1" s="135"/>
      <c r="KG1" s="135"/>
      <c r="KH1" s="135"/>
      <c r="KI1" s="135"/>
      <c r="KJ1" s="135"/>
      <c r="KK1" s="135"/>
      <c r="KL1" s="135"/>
    </row>
    <row r="2" spans="1:298" s="136" customFormat="1" ht="39.75" customHeight="1">
      <c r="A2" s="399"/>
      <c r="B2" s="399"/>
      <c r="C2" s="399"/>
      <c r="D2" s="385"/>
      <c r="E2" s="385"/>
      <c r="F2" s="385"/>
      <c r="G2" s="385"/>
      <c r="H2" s="385"/>
      <c r="I2" s="385"/>
      <c r="J2" s="385"/>
      <c r="K2" s="385"/>
      <c r="L2" s="385"/>
      <c r="M2" s="385"/>
      <c r="N2" s="385"/>
      <c r="O2" s="385"/>
      <c r="P2" s="385"/>
      <c r="Q2" s="385"/>
      <c r="R2" s="385"/>
      <c r="S2" s="385"/>
      <c r="T2" s="385"/>
      <c r="U2" s="385"/>
      <c r="V2" s="385"/>
      <c r="W2" s="385"/>
      <c r="X2" s="385"/>
      <c r="Y2" s="385"/>
      <c r="Z2" s="385"/>
      <c r="AA2" s="385"/>
      <c r="AB2" s="385"/>
      <c r="AC2" s="385"/>
      <c r="AD2" s="385"/>
      <c r="AE2" s="385"/>
      <c r="AF2" s="385"/>
      <c r="AG2" s="385"/>
      <c r="AH2" s="385"/>
      <c r="AI2" s="385"/>
      <c r="AJ2" s="385"/>
      <c r="AK2" s="385"/>
      <c r="AL2" s="386"/>
      <c r="AM2" s="386"/>
      <c r="AN2" s="386"/>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c r="JS2" s="135"/>
      <c r="JT2" s="135"/>
      <c r="JU2" s="135"/>
      <c r="JV2" s="135"/>
      <c r="JW2" s="135"/>
      <c r="JX2" s="135"/>
      <c r="JY2" s="135"/>
      <c r="JZ2" s="135"/>
      <c r="KA2" s="135"/>
      <c r="KB2" s="135"/>
      <c r="KC2" s="135"/>
      <c r="KD2" s="135"/>
      <c r="KE2" s="135"/>
      <c r="KF2" s="135"/>
      <c r="KG2" s="135"/>
      <c r="KH2" s="135"/>
      <c r="KI2" s="135"/>
      <c r="KJ2" s="135"/>
      <c r="KK2" s="135"/>
      <c r="KL2" s="135"/>
    </row>
    <row r="3" spans="1:298" s="136" customFormat="1" ht="16.5">
      <c r="A3" s="400"/>
      <c r="B3" s="400"/>
      <c r="C3" s="400"/>
      <c r="D3" s="385"/>
      <c r="E3" s="385"/>
      <c r="F3" s="385"/>
      <c r="G3" s="385"/>
      <c r="H3" s="385"/>
      <c r="I3" s="385"/>
      <c r="J3" s="385"/>
      <c r="K3" s="385"/>
      <c r="L3" s="385"/>
      <c r="M3" s="385"/>
      <c r="N3" s="385"/>
      <c r="O3" s="385"/>
      <c r="P3" s="385"/>
      <c r="Q3" s="385"/>
      <c r="R3" s="385"/>
      <c r="S3" s="385"/>
      <c r="T3" s="385"/>
      <c r="U3" s="385"/>
      <c r="V3" s="385"/>
      <c r="W3" s="385"/>
      <c r="X3" s="385"/>
      <c r="Y3" s="385"/>
      <c r="Z3" s="385"/>
      <c r="AA3" s="385"/>
      <c r="AB3" s="385"/>
      <c r="AC3" s="385"/>
      <c r="AD3" s="385"/>
      <c r="AE3" s="385"/>
      <c r="AF3" s="385"/>
      <c r="AG3" s="385"/>
      <c r="AH3" s="385"/>
      <c r="AI3" s="385"/>
      <c r="AJ3" s="385"/>
      <c r="AK3" s="385"/>
      <c r="AL3" s="386"/>
      <c r="AM3" s="386"/>
      <c r="AN3" s="386"/>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c r="JS3" s="135"/>
      <c r="JT3" s="135"/>
      <c r="JU3" s="135"/>
      <c r="JV3" s="135"/>
      <c r="JW3" s="135"/>
      <c r="JX3" s="135"/>
      <c r="JY3" s="135"/>
      <c r="JZ3" s="135"/>
      <c r="KA3" s="135"/>
      <c r="KB3" s="135"/>
      <c r="KC3" s="135"/>
      <c r="KD3" s="135"/>
      <c r="KE3" s="135"/>
      <c r="KF3" s="135"/>
      <c r="KG3" s="135"/>
      <c r="KH3" s="135"/>
      <c r="KI3" s="135"/>
      <c r="KJ3" s="135"/>
      <c r="KK3" s="135"/>
      <c r="KL3" s="135"/>
    </row>
    <row r="4" spans="1:298" s="136" customFormat="1" ht="26.25" customHeight="1">
      <c r="A4" s="387" t="s">
        <v>97</v>
      </c>
      <c r="B4" s="388"/>
      <c r="C4" s="389"/>
      <c r="D4" s="390" t="s">
        <v>98</v>
      </c>
      <c r="E4" s="391"/>
      <c r="F4" s="391"/>
      <c r="G4" s="391"/>
      <c r="H4" s="391"/>
      <c r="I4" s="391"/>
      <c r="J4" s="391"/>
      <c r="K4" s="391"/>
      <c r="L4" s="391"/>
      <c r="M4" s="391"/>
      <c r="N4" s="392"/>
      <c r="O4" s="393"/>
      <c r="P4" s="393"/>
      <c r="Q4" s="393"/>
      <c r="R4" s="1"/>
      <c r="S4" s="1"/>
      <c r="T4" s="1"/>
      <c r="U4" s="1"/>
      <c r="V4" s="1"/>
      <c r="W4" s="1"/>
      <c r="X4" s="1"/>
      <c r="Y4" s="1"/>
      <c r="Z4" s="1"/>
      <c r="AA4" s="1"/>
      <c r="AB4" s="1"/>
      <c r="AC4" s="1"/>
      <c r="AD4" s="1"/>
      <c r="AE4" s="1"/>
      <c r="AF4" s="1"/>
      <c r="AG4" s="1"/>
      <c r="AH4" s="1"/>
      <c r="AI4" s="1"/>
      <c r="AJ4" s="1"/>
      <c r="AK4" s="1"/>
      <c r="AL4" s="1"/>
      <c r="AM4" s="1"/>
      <c r="AN4" s="1"/>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c r="JS4" s="135"/>
      <c r="JT4" s="135"/>
      <c r="JU4" s="135"/>
      <c r="JV4" s="135"/>
      <c r="JW4" s="135"/>
      <c r="JX4" s="135"/>
      <c r="JY4" s="135"/>
      <c r="JZ4" s="135"/>
      <c r="KA4" s="135"/>
      <c r="KB4" s="135"/>
      <c r="KC4" s="135"/>
      <c r="KD4" s="135"/>
      <c r="KE4" s="135"/>
      <c r="KF4" s="135"/>
      <c r="KG4" s="135"/>
      <c r="KH4" s="135"/>
      <c r="KI4" s="135"/>
      <c r="KJ4" s="135"/>
      <c r="KK4" s="135"/>
      <c r="KL4" s="135"/>
    </row>
    <row r="5" spans="1:298" s="136" customFormat="1" ht="44.25" customHeight="1">
      <c r="A5" s="387" t="s">
        <v>99</v>
      </c>
      <c r="B5" s="388"/>
      <c r="C5" s="389"/>
      <c r="D5" s="394" t="s">
        <v>100</v>
      </c>
      <c r="E5" s="395"/>
      <c r="F5" s="395"/>
      <c r="G5" s="395"/>
      <c r="H5" s="395"/>
      <c r="I5" s="395"/>
      <c r="J5" s="395"/>
      <c r="K5" s="395"/>
      <c r="L5" s="395"/>
      <c r="M5" s="395"/>
      <c r="N5" s="396"/>
      <c r="O5" s="1"/>
      <c r="P5" s="1"/>
      <c r="Q5" s="1"/>
      <c r="R5" s="1"/>
      <c r="S5" s="1"/>
      <c r="T5" s="1"/>
      <c r="U5" s="1"/>
      <c r="V5" s="1"/>
      <c r="W5" s="1"/>
      <c r="X5" s="1"/>
      <c r="Y5" s="1"/>
      <c r="Z5" s="1"/>
      <c r="AA5" s="1"/>
      <c r="AB5" s="1"/>
      <c r="AC5" s="1"/>
      <c r="AD5" s="1"/>
      <c r="AE5" s="1"/>
      <c r="AF5" s="1"/>
      <c r="AG5" s="1"/>
      <c r="AH5" s="1"/>
      <c r="AI5" s="1"/>
      <c r="AJ5" s="1"/>
      <c r="AK5" s="1"/>
      <c r="AL5" s="1"/>
      <c r="AM5" s="1"/>
      <c r="AN5" s="1"/>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c r="CY5" s="135"/>
      <c r="CZ5" s="135"/>
      <c r="DA5" s="135"/>
      <c r="DB5" s="135"/>
      <c r="DC5" s="135"/>
      <c r="DD5" s="135"/>
      <c r="DE5" s="135"/>
      <c r="DF5" s="135"/>
      <c r="DG5" s="135"/>
      <c r="DH5" s="135"/>
      <c r="DI5" s="135"/>
      <c r="DJ5" s="135"/>
      <c r="DK5" s="135"/>
      <c r="DL5" s="135"/>
      <c r="DM5" s="135"/>
      <c r="DN5" s="135"/>
      <c r="DO5" s="135"/>
      <c r="DP5" s="135"/>
      <c r="DQ5" s="135"/>
      <c r="DR5" s="135"/>
      <c r="DS5" s="135"/>
      <c r="DT5" s="135"/>
      <c r="DU5" s="135"/>
      <c r="DV5" s="135"/>
      <c r="DW5" s="135"/>
      <c r="DX5" s="135"/>
      <c r="DY5" s="135"/>
      <c r="DZ5" s="135"/>
      <c r="EA5" s="135"/>
      <c r="EB5" s="135"/>
      <c r="EC5" s="135"/>
      <c r="ED5" s="135"/>
      <c r="EE5" s="135"/>
      <c r="EF5" s="135"/>
      <c r="EG5" s="135"/>
      <c r="EH5" s="135"/>
      <c r="EI5" s="135"/>
      <c r="EJ5" s="135"/>
      <c r="EK5" s="135"/>
      <c r="EL5" s="135"/>
      <c r="EM5" s="135"/>
      <c r="EN5" s="135"/>
      <c r="EO5" s="135"/>
      <c r="EP5" s="135"/>
      <c r="EQ5" s="135"/>
      <c r="ER5" s="135"/>
      <c r="ES5" s="135"/>
      <c r="ET5" s="135"/>
      <c r="EU5" s="135"/>
      <c r="EV5" s="135"/>
      <c r="EW5" s="135"/>
      <c r="EX5" s="135"/>
      <c r="EY5" s="135"/>
      <c r="EZ5" s="135"/>
      <c r="FA5" s="135"/>
      <c r="FB5" s="135"/>
      <c r="FC5" s="135"/>
      <c r="FD5" s="135"/>
      <c r="FE5" s="135"/>
      <c r="FF5" s="135"/>
      <c r="FG5" s="135"/>
      <c r="FH5" s="135"/>
      <c r="FI5" s="135"/>
      <c r="FJ5" s="135"/>
      <c r="FK5" s="135"/>
      <c r="FL5" s="135"/>
      <c r="FM5" s="135"/>
      <c r="FN5" s="135"/>
      <c r="FO5" s="135"/>
      <c r="FP5" s="135"/>
      <c r="FQ5" s="135"/>
      <c r="FR5" s="135"/>
      <c r="FS5" s="135"/>
      <c r="FT5" s="135"/>
      <c r="FU5" s="135"/>
      <c r="FV5" s="135"/>
      <c r="FW5" s="135"/>
      <c r="FX5" s="135"/>
      <c r="FY5" s="135"/>
      <c r="FZ5" s="135"/>
      <c r="GA5" s="135"/>
      <c r="GB5" s="135"/>
      <c r="GC5" s="135"/>
      <c r="GD5" s="135"/>
      <c r="GE5" s="135"/>
      <c r="GF5" s="135"/>
      <c r="GG5" s="135"/>
      <c r="GH5" s="135"/>
      <c r="GI5" s="135"/>
      <c r="GJ5" s="135"/>
      <c r="GK5" s="135"/>
      <c r="GL5" s="135"/>
      <c r="GM5" s="135"/>
      <c r="GN5" s="135"/>
      <c r="GO5" s="135"/>
      <c r="GP5" s="135"/>
      <c r="GQ5" s="135"/>
      <c r="GR5" s="135"/>
      <c r="GS5" s="135"/>
      <c r="GT5" s="135"/>
      <c r="GU5" s="135"/>
      <c r="GV5" s="135"/>
      <c r="GW5" s="135"/>
      <c r="GX5" s="135"/>
      <c r="GY5" s="135"/>
      <c r="GZ5" s="135"/>
      <c r="HA5" s="135"/>
      <c r="HB5" s="135"/>
      <c r="HC5" s="135"/>
      <c r="HD5" s="135"/>
      <c r="HE5" s="135"/>
      <c r="HF5" s="135"/>
      <c r="HG5" s="135"/>
      <c r="HH5" s="135"/>
      <c r="HI5" s="135"/>
      <c r="HJ5" s="135"/>
      <c r="HK5" s="135"/>
      <c r="HL5" s="135"/>
      <c r="HM5" s="135"/>
      <c r="HN5" s="135"/>
      <c r="HO5" s="135"/>
      <c r="HP5" s="135"/>
      <c r="HQ5" s="135"/>
      <c r="HR5" s="135"/>
      <c r="HS5" s="135"/>
      <c r="HT5" s="135"/>
      <c r="HU5" s="135"/>
      <c r="HV5" s="135"/>
      <c r="HW5" s="135"/>
      <c r="HX5" s="135"/>
      <c r="HY5" s="135"/>
      <c r="HZ5" s="135"/>
      <c r="IA5" s="135"/>
      <c r="IB5" s="135"/>
      <c r="IC5" s="135"/>
      <c r="ID5" s="135"/>
      <c r="IE5" s="135"/>
      <c r="IF5" s="135"/>
      <c r="IG5" s="135"/>
      <c r="IH5" s="135"/>
      <c r="II5" s="135"/>
      <c r="IJ5" s="135"/>
      <c r="IK5" s="135"/>
      <c r="IL5" s="135"/>
      <c r="IM5" s="135"/>
      <c r="IN5" s="135"/>
      <c r="IO5" s="135"/>
      <c r="IP5" s="135"/>
      <c r="IQ5" s="135"/>
      <c r="IR5" s="135"/>
      <c r="IS5" s="135"/>
      <c r="IT5" s="135"/>
      <c r="IU5" s="135"/>
      <c r="IV5" s="135"/>
      <c r="IW5" s="135"/>
      <c r="IX5" s="135"/>
      <c r="IY5" s="135"/>
      <c r="IZ5" s="135"/>
      <c r="JA5" s="135"/>
      <c r="JB5" s="135"/>
      <c r="JC5" s="135"/>
      <c r="JD5" s="135"/>
      <c r="JE5" s="135"/>
      <c r="JF5" s="135"/>
      <c r="JG5" s="135"/>
      <c r="JH5" s="135"/>
      <c r="JI5" s="135"/>
      <c r="JJ5" s="135"/>
      <c r="JK5" s="135"/>
      <c r="JL5" s="135"/>
      <c r="JM5" s="135"/>
      <c r="JN5" s="135"/>
      <c r="JO5" s="135"/>
      <c r="JP5" s="135"/>
      <c r="JQ5" s="135"/>
      <c r="JR5" s="135"/>
      <c r="JS5" s="135"/>
      <c r="JT5" s="135"/>
      <c r="JU5" s="135"/>
      <c r="JV5" s="135"/>
      <c r="JW5" s="135"/>
      <c r="JX5" s="135"/>
      <c r="JY5" s="135"/>
      <c r="JZ5" s="135"/>
      <c r="KA5" s="135"/>
      <c r="KB5" s="135"/>
      <c r="KC5" s="135"/>
      <c r="KD5" s="135"/>
      <c r="KE5" s="135"/>
      <c r="KF5" s="135"/>
      <c r="KG5" s="135"/>
      <c r="KH5" s="135"/>
      <c r="KI5" s="135"/>
      <c r="KJ5" s="135"/>
      <c r="KK5" s="135"/>
      <c r="KL5" s="135"/>
    </row>
    <row r="6" spans="1:298" s="136" customFormat="1" ht="18">
      <c r="A6" s="387" t="s">
        <v>101</v>
      </c>
      <c r="B6" s="388"/>
      <c r="C6" s="389"/>
      <c r="D6" s="394" t="s">
        <v>102</v>
      </c>
      <c r="E6" s="395"/>
      <c r="F6" s="395"/>
      <c r="G6" s="395"/>
      <c r="H6" s="395"/>
      <c r="I6" s="395"/>
      <c r="J6" s="395"/>
      <c r="K6" s="395"/>
      <c r="L6" s="395"/>
      <c r="M6" s="395"/>
      <c r="N6" s="396"/>
      <c r="O6" s="1"/>
      <c r="P6" s="1"/>
      <c r="Q6" s="1"/>
      <c r="R6" s="1"/>
      <c r="S6" s="1"/>
      <c r="T6" s="1"/>
      <c r="U6" s="1"/>
      <c r="V6" s="1"/>
      <c r="W6" s="1"/>
      <c r="X6" s="1"/>
      <c r="Y6" s="1"/>
      <c r="Z6" s="1"/>
      <c r="AA6" s="1"/>
      <c r="AB6" s="1"/>
      <c r="AC6" s="1"/>
      <c r="AD6" s="1"/>
      <c r="AE6" s="1"/>
      <c r="AF6" s="1"/>
      <c r="AG6" s="1"/>
      <c r="AH6" s="1"/>
      <c r="AI6" s="1"/>
      <c r="AJ6" s="1"/>
      <c r="AK6" s="1"/>
      <c r="AL6" s="1"/>
      <c r="AM6" s="1"/>
      <c r="AN6" s="1"/>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c r="CY6" s="135"/>
      <c r="CZ6" s="135"/>
      <c r="DA6" s="135"/>
      <c r="DB6" s="135"/>
      <c r="DC6" s="135"/>
      <c r="DD6" s="135"/>
      <c r="DE6" s="135"/>
      <c r="DF6" s="135"/>
      <c r="DG6" s="135"/>
      <c r="DH6" s="135"/>
      <c r="DI6" s="135"/>
      <c r="DJ6" s="135"/>
      <c r="DK6" s="135"/>
      <c r="DL6" s="135"/>
      <c r="DM6" s="135"/>
      <c r="DN6" s="135"/>
      <c r="DO6" s="135"/>
      <c r="DP6" s="135"/>
      <c r="DQ6" s="135"/>
      <c r="DR6" s="135"/>
      <c r="DS6" s="135"/>
      <c r="DT6" s="135"/>
      <c r="DU6" s="135"/>
      <c r="DV6" s="135"/>
      <c r="DW6" s="135"/>
      <c r="DX6" s="135"/>
      <c r="DY6" s="135"/>
      <c r="DZ6" s="135"/>
      <c r="EA6" s="135"/>
      <c r="EB6" s="135"/>
      <c r="EC6" s="135"/>
      <c r="ED6" s="135"/>
      <c r="EE6" s="135"/>
      <c r="EF6" s="135"/>
      <c r="EG6" s="135"/>
      <c r="EH6" s="135"/>
      <c r="EI6" s="135"/>
      <c r="EJ6" s="135"/>
      <c r="EK6" s="135"/>
      <c r="EL6" s="135"/>
      <c r="EM6" s="135"/>
      <c r="EN6" s="135"/>
      <c r="EO6" s="135"/>
      <c r="EP6" s="135"/>
      <c r="EQ6" s="135"/>
      <c r="ER6" s="135"/>
      <c r="ES6" s="135"/>
      <c r="ET6" s="135"/>
      <c r="EU6" s="135"/>
      <c r="EV6" s="135"/>
      <c r="EW6" s="135"/>
      <c r="EX6" s="135"/>
      <c r="EY6" s="135"/>
      <c r="EZ6" s="135"/>
      <c r="FA6" s="135"/>
      <c r="FB6" s="135"/>
      <c r="FC6" s="135"/>
      <c r="FD6" s="135"/>
      <c r="FE6" s="135"/>
      <c r="FF6" s="135"/>
      <c r="FG6" s="135"/>
      <c r="FH6" s="135"/>
      <c r="FI6" s="135"/>
      <c r="FJ6" s="135"/>
      <c r="FK6" s="135"/>
      <c r="FL6" s="135"/>
      <c r="FM6" s="135"/>
      <c r="FN6" s="135"/>
      <c r="FO6" s="135"/>
      <c r="FP6" s="135"/>
      <c r="FQ6" s="135"/>
      <c r="FR6" s="135"/>
      <c r="FS6" s="135"/>
      <c r="FT6" s="135"/>
      <c r="FU6" s="135"/>
      <c r="FV6" s="135"/>
      <c r="FW6" s="135"/>
      <c r="FX6" s="135"/>
      <c r="FY6" s="135"/>
      <c r="FZ6" s="135"/>
      <c r="GA6" s="135"/>
      <c r="GB6" s="135"/>
      <c r="GC6" s="135"/>
      <c r="GD6" s="135"/>
      <c r="GE6" s="135"/>
      <c r="GF6" s="135"/>
      <c r="GG6" s="135"/>
      <c r="GH6" s="135"/>
      <c r="GI6" s="135"/>
      <c r="GJ6" s="135"/>
      <c r="GK6" s="135"/>
      <c r="GL6" s="135"/>
      <c r="GM6" s="135"/>
      <c r="GN6" s="135"/>
      <c r="GO6" s="135"/>
      <c r="GP6" s="135"/>
      <c r="GQ6" s="135"/>
      <c r="GR6" s="135"/>
      <c r="GS6" s="135"/>
      <c r="GT6" s="135"/>
      <c r="GU6" s="135"/>
      <c r="GV6" s="135"/>
      <c r="GW6" s="135"/>
      <c r="GX6" s="135"/>
      <c r="GY6" s="135"/>
      <c r="GZ6" s="135"/>
      <c r="HA6" s="135"/>
      <c r="HB6" s="135"/>
      <c r="HC6" s="135"/>
      <c r="HD6" s="135"/>
      <c r="HE6" s="135"/>
      <c r="HF6" s="135"/>
      <c r="HG6" s="135"/>
      <c r="HH6" s="135"/>
      <c r="HI6" s="135"/>
      <c r="HJ6" s="135"/>
      <c r="HK6" s="135"/>
      <c r="HL6" s="135"/>
      <c r="HM6" s="135"/>
      <c r="HN6" s="135"/>
      <c r="HO6" s="135"/>
      <c r="HP6" s="135"/>
      <c r="HQ6" s="135"/>
      <c r="HR6" s="135"/>
      <c r="HS6" s="135"/>
      <c r="HT6" s="135"/>
      <c r="HU6" s="135"/>
      <c r="HV6" s="135"/>
      <c r="HW6" s="135"/>
      <c r="HX6" s="135"/>
      <c r="HY6" s="135"/>
      <c r="HZ6" s="135"/>
      <c r="IA6" s="135"/>
      <c r="IB6" s="135"/>
      <c r="IC6" s="135"/>
      <c r="ID6" s="135"/>
      <c r="IE6" s="135"/>
      <c r="IF6" s="135"/>
      <c r="IG6" s="135"/>
      <c r="IH6" s="135"/>
      <c r="II6" s="135"/>
      <c r="IJ6" s="135"/>
      <c r="IK6" s="135"/>
      <c r="IL6" s="135"/>
      <c r="IM6" s="135"/>
      <c r="IN6" s="135"/>
      <c r="IO6" s="135"/>
      <c r="IP6" s="135"/>
      <c r="IQ6" s="135"/>
      <c r="IR6" s="135"/>
      <c r="IS6" s="135"/>
      <c r="IT6" s="135"/>
      <c r="IU6" s="135"/>
      <c r="IV6" s="135"/>
      <c r="IW6" s="135"/>
      <c r="IX6" s="135"/>
      <c r="IY6" s="135"/>
      <c r="IZ6" s="135"/>
      <c r="JA6" s="135"/>
      <c r="JB6" s="135"/>
      <c r="JC6" s="135"/>
      <c r="JD6" s="135"/>
      <c r="JE6" s="135"/>
      <c r="JF6" s="135"/>
      <c r="JG6" s="135"/>
      <c r="JH6" s="135"/>
      <c r="JI6" s="135"/>
      <c r="JJ6" s="135"/>
      <c r="JK6" s="135"/>
      <c r="JL6" s="135"/>
      <c r="JM6" s="135"/>
      <c r="JN6" s="135"/>
      <c r="JO6" s="135"/>
      <c r="JP6" s="135"/>
      <c r="JQ6" s="135"/>
      <c r="JR6" s="135"/>
      <c r="JS6" s="135"/>
      <c r="JT6" s="135"/>
      <c r="JU6" s="135"/>
      <c r="JV6" s="135"/>
      <c r="JW6" s="135"/>
      <c r="JX6" s="135"/>
      <c r="JY6" s="135"/>
      <c r="JZ6" s="135"/>
      <c r="KA6" s="135"/>
      <c r="KB6" s="135"/>
      <c r="KC6" s="135"/>
      <c r="KD6" s="135"/>
      <c r="KE6" s="135"/>
      <c r="KF6" s="135"/>
      <c r="KG6" s="135"/>
      <c r="KH6" s="135"/>
      <c r="KI6" s="135"/>
      <c r="KJ6" s="135"/>
      <c r="KK6" s="135"/>
      <c r="KL6" s="135"/>
    </row>
    <row r="7" spans="1:298" s="136" customFormat="1" ht="16.5">
      <c r="A7" s="381" t="s">
        <v>103</v>
      </c>
      <c r="B7" s="382"/>
      <c r="C7" s="382"/>
      <c r="D7" s="382"/>
      <c r="E7" s="382"/>
      <c r="F7" s="382"/>
      <c r="G7" s="382"/>
      <c r="H7" s="383"/>
      <c r="I7" s="381" t="s">
        <v>104</v>
      </c>
      <c r="J7" s="382"/>
      <c r="K7" s="382"/>
      <c r="L7" s="382"/>
      <c r="M7" s="382"/>
      <c r="N7" s="383"/>
      <c r="O7" s="381" t="s">
        <v>105</v>
      </c>
      <c r="P7" s="382"/>
      <c r="Q7" s="382"/>
      <c r="R7" s="382"/>
      <c r="S7" s="382"/>
      <c r="T7" s="382"/>
      <c r="U7" s="382"/>
      <c r="V7" s="382"/>
      <c r="W7" s="383"/>
      <c r="X7" s="381" t="s">
        <v>106</v>
      </c>
      <c r="Y7" s="382"/>
      <c r="Z7" s="382"/>
      <c r="AA7" s="382"/>
      <c r="AB7" s="382"/>
      <c r="AC7" s="382"/>
      <c r="AD7" s="382"/>
      <c r="AE7" s="382"/>
      <c r="AF7" s="382"/>
      <c r="AG7" s="382"/>
      <c r="AH7" s="383"/>
      <c r="AI7" s="381" t="s">
        <v>107</v>
      </c>
      <c r="AJ7" s="382"/>
      <c r="AK7" s="382"/>
      <c r="AL7" s="382"/>
      <c r="AM7" s="382"/>
      <c r="AN7" s="397"/>
      <c r="AO7" s="135"/>
      <c r="AP7" s="135"/>
      <c r="AQ7" s="135"/>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5"/>
      <c r="CF7" s="135"/>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5"/>
      <c r="DH7" s="135"/>
      <c r="DI7" s="135"/>
      <c r="DJ7" s="135"/>
      <c r="DK7" s="135"/>
      <c r="DL7" s="135"/>
      <c r="DM7" s="135"/>
      <c r="DN7" s="135"/>
      <c r="DO7" s="135"/>
      <c r="DP7" s="135"/>
      <c r="DQ7" s="135"/>
      <c r="DR7" s="135"/>
      <c r="DS7" s="135"/>
      <c r="DT7" s="135"/>
      <c r="DU7" s="135"/>
      <c r="DV7" s="135"/>
      <c r="DW7" s="135"/>
      <c r="DX7" s="135"/>
      <c r="DY7" s="135"/>
      <c r="DZ7" s="135"/>
      <c r="EA7" s="135"/>
      <c r="EB7" s="135"/>
      <c r="EC7" s="135"/>
      <c r="ED7" s="135"/>
      <c r="EE7" s="135"/>
      <c r="EF7" s="135"/>
      <c r="EG7" s="135"/>
      <c r="EH7" s="135"/>
      <c r="EI7" s="135"/>
      <c r="EJ7" s="135"/>
      <c r="EK7" s="135"/>
      <c r="EL7" s="135"/>
      <c r="EM7" s="135"/>
      <c r="EN7" s="135"/>
      <c r="EO7" s="135"/>
      <c r="EP7" s="135"/>
      <c r="EQ7" s="135"/>
      <c r="ER7" s="135"/>
      <c r="ES7" s="135"/>
      <c r="ET7" s="135"/>
      <c r="EU7" s="135"/>
      <c r="EV7" s="135"/>
      <c r="EW7" s="135"/>
      <c r="EX7" s="135"/>
      <c r="EY7" s="135"/>
      <c r="EZ7" s="135"/>
      <c r="FA7" s="135"/>
      <c r="FB7" s="135"/>
      <c r="FC7" s="135"/>
      <c r="FD7" s="135"/>
      <c r="FE7" s="135"/>
      <c r="FF7" s="135"/>
      <c r="FG7" s="135"/>
      <c r="FH7" s="135"/>
      <c r="FI7" s="135"/>
      <c r="FJ7" s="135"/>
      <c r="FK7" s="135"/>
      <c r="FL7" s="135"/>
      <c r="FM7" s="135"/>
      <c r="FN7" s="135"/>
      <c r="FO7" s="135"/>
      <c r="FP7" s="135"/>
      <c r="FQ7" s="135"/>
      <c r="FR7" s="135"/>
      <c r="FS7" s="135"/>
      <c r="FT7" s="135"/>
      <c r="FU7" s="135"/>
      <c r="FV7" s="135"/>
      <c r="FW7" s="135"/>
      <c r="FX7" s="135"/>
      <c r="FY7" s="135"/>
      <c r="FZ7" s="135"/>
      <c r="GA7" s="135"/>
      <c r="GB7" s="135"/>
      <c r="GC7" s="135"/>
      <c r="GD7" s="135"/>
      <c r="GE7" s="135"/>
      <c r="GF7" s="135"/>
      <c r="GG7" s="135"/>
      <c r="GH7" s="135"/>
      <c r="GI7" s="135"/>
      <c r="GJ7" s="135"/>
      <c r="GK7" s="135"/>
      <c r="GL7" s="135"/>
      <c r="GM7" s="135"/>
      <c r="GN7" s="135"/>
      <c r="GO7" s="135"/>
      <c r="GP7" s="135"/>
      <c r="GQ7" s="135"/>
      <c r="GR7" s="135"/>
      <c r="GS7" s="135"/>
      <c r="GT7" s="135"/>
      <c r="GU7" s="135"/>
      <c r="GV7" s="135"/>
      <c r="GW7" s="135"/>
      <c r="GX7" s="135"/>
      <c r="GY7" s="135"/>
      <c r="GZ7" s="135"/>
      <c r="HA7" s="135"/>
      <c r="HB7" s="135"/>
      <c r="HC7" s="135"/>
      <c r="HD7" s="135"/>
      <c r="HE7" s="135"/>
      <c r="HF7" s="135"/>
      <c r="HG7" s="135"/>
      <c r="HH7" s="135"/>
      <c r="HI7" s="135"/>
      <c r="HJ7" s="135"/>
      <c r="HK7" s="135"/>
      <c r="HL7" s="135"/>
      <c r="HM7" s="135"/>
      <c r="HN7" s="135"/>
      <c r="HO7" s="135"/>
      <c r="HP7" s="135"/>
      <c r="HQ7" s="135"/>
      <c r="HR7" s="135"/>
      <c r="HS7" s="135"/>
      <c r="HT7" s="135"/>
      <c r="HU7" s="135"/>
      <c r="HV7" s="135"/>
      <c r="HW7" s="135"/>
      <c r="HX7" s="135"/>
      <c r="HY7" s="135"/>
      <c r="HZ7" s="135"/>
      <c r="IA7" s="135"/>
      <c r="IB7" s="135"/>
      <c r="IC7" s="135"/>
      <c r="ID7" s="135"/>
      <c r="IE7" s="135"/>
      <c r="IF7" s="135"/>
      <c r="IG7" s="135"/>
      <c r="IH7" s="135"/>
      <c r="II7" s="135"/>
      <c r="IJ7" s="135"/>
      <c r="IK7" s="135"/>
      <c r="IL7" s="135"/>
      <c r="IM7" s="135"/>
      <c r="IN7" s="135"/>
      <c r="IO7" s="135"/>
      <c r="IP7" s="135"/>
      <c r="IQ7" s="135"/>
      <c r="IR7" s="135"/>
      <c r="IS7" s="135"/>
      <c r="IT7" s="135"/>
      <c r="IU7" s="135"/>
      <c r="IV7" s="135"/>
      <c r="IW7" s="135"/>
      <c r="IX7" s="135"/>
      <c r="IY7" s="135"/>
      <c r="IZ7" s="135"/>
      <c r="JA7" s="135"/>
      <c r="JB7" s="135"/>
      <c r="JC7" s="135"/>
      <c r="JD7" s="135"/>
      <c r="JE7" s="135"/>
      <c r="JF7" s="135"/>
      <c r="JG7" s="135"/>
      <c r="JH7" s="135"/>
      <c r="JI7" s="135"/>
      <c r="JJ7" s="135"/>
      <c r="JK7" s="135"/>
      <c r="JL7" s="135"/>
      <c r="JM7" s="135"/>
      <c r="JN7" s="135"/>
      <c r="JO7" s="135"/>
      <c r="JP7" s="135"/>
      <c r="JQ7" s="135"/>
      <c r="JR7" s="135"/>
      <c r="JS7" s="135"/>
      <c r="JT7" s="135"/>
      <c r="JU7" s="135"/>
      <c r="JV7" s="135"/>
      <c r="JW7" s="135"/>
      <c r="JX7" s="135"/>
      <c r="JY7" s="135"/>
      <c r="JZ7" s="135"/>
      <c r="KA7" s="135"/>
      <c r="KB7" s="135"/>
      <c r="KC7" s="135"/>
      <c r="KD7" s="135"/>
      <c r="KE7" s="135"/>
      <c r="KF7" s="135"/>
      <c r="KG7" s="135"/>
      <c r="KH7" s="135"/>
      <c r="KI7" s="135"/>
      <c r="KJ7" s="135"/>
      <c r="KK7" s="135"/>
      <c r="KL7" s="135"/>
    </row>
    <row r="8" spans="1:298" s="136" customFormat="1" ht="16.5" customHeight="1">
      <c r="A8" s="415" t="s">
        <v>108</v>
      </c>
      <c r="B8" s="363" t="s">
        <v>109</v>
      </c>
      <c r="C8" s="378" t="s">
        <v>49</v>
      </c>
      <c r="D8" s="379" t="s">
        <v>110</v>
      </c>
      <c r="E8" s="379" t="s">
        <v>53</v>
      </c>
      <c r="F8" s="380" t="s">
        <v>55</v>
      </c>
      <c r="G8" s="375" t="s">
        <v>57</v>
      </c>
      <c r="H8" s="379" t="s">
        <v>111</v>
      </c>
      <c r="I8" s="376" t="s">
        <v>112</v>
      </c>
      <c r="J8" s="377" t="s">
        <v>113</v>
      </c>
      <c r="K8" s="375" t="s">
        <v>114</v>
      </c>
      <c r="L8" s="375" t="s">
        <v>115</v>
      </c>
      <c r="M8" s="377" t="s">
        <v>113</v>
      </c>
      <c r="N8" s="379" t="s">
        <v>63</v>
      </c>
      <c r="O8" s="403" t="s">
        <v>116</v>
      </c>
      <c r="P8" s="401" t="s">
        <v>65</v>
      </c>
      <c r="Q8" s="375" t="s">
        <v>67</v>
      </c>
      <c r="R8" s="401" t="s">
        <v>117</v>
      </c>
      <c r="S8" s="401"/>
      <c r="T8" s="401"/>
      <c r="U8" s="401"/>
      <c r="V8" s="401"/>
      <c r="W8" s="401"/>
      <c r="X8" s="402" t="s">
        <v>118</v>
      </c>
      <c r="Y8" s="403" t="s">
        <v>119</v>
      </c>
      <c r="Z8" s="403" t="s">
        <v>113</v>
      </c>
      <c r="AA8" s="128"/>
      <c r="AB8" s="128"/>
      <c r="AC8" s="403" t="s">
        <v>120</v>
      </c>
      <c r="AD8" s="403" t="s">
        <v>113</v>
      </c>
      <c r="AE8" s="128"/>
      <c r="AF8" s="128"/>
      <c r="AG8" s="402" t="s">
        <v>121</v>
      </c>
      <c r="AH8" s="403" t="s">
        <v>83</v>
      </c>
      <c r="AI8" s="401" t="s">
        <v>107</v>
      </c>
      <c r="AJ8" s="401" t="s">
        <v>122</v>
      </c>
      <c r="AK8" s="401" t="s">
        <v>123</v>
      </c>
      <c r="AL8" s="401" t="s">
        <v>124</v>
      </c>
      <c r="AM8" s="365" t="s">
        <v>125</v>
      </c>
      <c r="AN8" s="365" t="s">
        <v>87</v>
      </c>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5"/>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5"/>
      <c r="CU8" s="135"/>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5"/>
      <c r="DZ8" s="135"/>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5"/>
      <c r="FF8" s="135"/>
      <c r="FG8" s="135"/>
      <c r="FH8" s="135"/>
      <c r="FI8" s="135"/>
      <c r="FJ8" s="135"/>
      <c r="FK8" s="135"/>
      <c r="FL8" s="135"/>
      <c r="FM8" s="135"/>
      <c r="FN8" s="135"/>
      <c r="FO8" s="135"/>
      <c r="FP8" s="135"/>
      <c r="FQ8" s="135"/>
      <c r="FR8" s="135"/>
      <c r="FS8" s="135"/>
      <c r="FT8" s="135"/>
      <c r="FU8" s="135"/>
      <c r="FV8" s="135"/>
      <c r="FW8" s="135"/>
      <c r="FX8" s="135"/>
      <c r="FY8" s="135"/>
      <c r="FZ8" s="135"/>
      <c r="GA8" s="135"/>
      <c r="GB8" s="135"/>
      <c r="GC8" s="135"/>
      <c r="GD8" s="135"/>
      <c r="GE8" s="135"/>
      <c r="GF8" s="135"/>
      <c r="GG8" s="135"/>
      <c r="GH8" s="135"/>
      <c r="GI8" s="135"/>
      <c r="GJ8" s="135"/>
      <c r="GK8" s="135"/>
      <c r="GL8" s="135"/>
      <c r="GM8" s="135"/>
      <c r="GN8" s="135"/>
      <c r="GO8" s="135"/>
      <c r="GP8" s="135"/>
      <c r="GQ8" s="135"/>
      <c r="GR8" s="135"/>
      <c r="GS8" s="135"/>
      <c r="GT8" s="135"/>
      <c r="GU8" s="135"/>
      <c r="GV8" s="135"/>
      <c r="GW8" s="135"/>
      <c r="GX8" s="135"/>
      <c r="GY8" s="135"/>
      <c r="GZ8" s="135"/>
      <c r="HA8" s="135"/>
      <c r="HB8" s="135"/>
      <c r="HC8" s="135"/>
      <c r="HD8" s="135"/>
      <c r="HE8" s="135"/>
      <c r="HF8" s="135"/>
      <c r="HG8" s="135"/>
      <c r="HH8" s="135"/>
      <c r="HI8" s="135"/>
      <c r="HJ8" s="135"/>
      <c r="HK8" s="135"/>
      <c r="HL8" s="135"/>
      <c r="HM8" s="135"/>
      <c r="HN8" s="135"/>
      <c r="HO8" s="135"/>
      <c r="HP8" s="135"/>
      <c r="HQ8" s="135"/>
      <c r="HR8" s="135"/>
      <c r="HS8" s="135"/>
      <c r="HT8" s="135"/>
      <c r="HU8" s="135"/>
      <c r="HV8" s="135"/>
      <c r="HW8" s="135"/>
      <c r="HX8" s="135"/>
      <c r="HY8" s="135"/>
      <c r="HZ8" s="135"/>
      <c r="IA8" s="135"/>
      <c r="IB8" s="135"/>
      <c r="IC8" s="135"/>
      <c r="ID8" s="135"/>
      <c r="IE8" s="135"/>
      <c r="IF8" s="135"/>
      <c r="IG8" s="135"/>
      <c r="IH8" s="135"/>
      <c r="II8" s="135"/>
      <c r="IJ8" s="135"/>
      <c r="IK8" s="135"/>
      <c r="IL8" s="135"/>
      <c r="IM8" s="135"/>
      <c r="IN8" s="135"/>
      <c r="IO8" s="135"/>
      <c r="IP8" s="135"/>
      <c r="IQ8" s="135"/>
      <c r="IR8" s="135"/>
      <c r="IS8" s="135"/>
      <c r="IT8" s="135"/>
      <c r="IU8" s="135"/>
      <c r="IV8" s="135"/>
      <c r="IW8" s="135"/>
      <c r="IX8" s="135"/>
      <c r="IY8" s="135"/>
      <c r="IZ8" s="135"/>
      <c r="JA8" s="135"/>
      <c r="JB8" s="135"/>
      <c r="JC8" s="135"/>
      <c r="JD8" s="135"/>
      <c r="JE8" s="135"/>
      <c r="JF8" s="135"/>
      <c r="JG8" s="135"/>
      <c r="JH8" s="135"/>
      <c r="JI8" s="135"/>
      <c r="JJ8" s="135"/>
      <c r="JK8" s="135"/>
      <c r="JL8" s="135"/>
      <c r="JM8" s="135"/>
      <c r="JN8" s="135"/>
      <c r="JO8" s="135"/>
      <c r="JP8" s="135"/>
      <c r="JQ8" s="135"/>
      <c r="JR8" s="135"/>
      <c r="JS8" s="135"/>
      <c r="JT8" s="135"/>
      <c r="JU8" s="135"/>
      <c r="JV8" s="135"/>
      <c r="JW8" s="135"/>
      <c r="JX8" s="135"/>
      <c r="JY8" s="135"/>
      <c r="JZ8" s="135"/>
      <c r="KA8" s="135"/>
      <c r="KB8" s="135"/>
      <c r="KC8" s="135"/>
      <c r="KD8" s="135"/>
      <c r="KE8" s="135"/>
      <c r="KF8" s="135"/>
      <c r="KG8" s="135"/>
      <c r="KH8" s="135"/>
      <c r="KI8" s="135"/>
      <c r="KJ8" s="135"/>
      <c r="KK8" s="135"/>
      <c r="KL8" s="135"/>
    </row>
    <row r="9" spans="1:298" s="138" customFormat="1" ht="94.5" customHeight="1" thickBot="1">
      <c r="A9" s="416"/>
      <c r="B9" s="364"/>
      <c r="C9" s="363"/>
      <c r="D9" s="375"/>
      <c r="E9" s="375"/>
      <c r="F9" s="363"/>
      <c r="G9" s="376"/>
      <c r="H9" s="375"/>
      <c r="I9" s="376"/>
      <c r="J9" s="377"/>
      <c r="K9" s="376"/>
      <c r="L9" s="376"/>
      <c r="M9" s="377"/>
      <c r="N9" s="375"/>
      <c r="O9" s="404"/>
      <c r="P9" s="375"/>
      <c r="Q9" s="376"/>
      <c r="R9" s="120" t="s">
        <v>126</v>
      </c>
      <c r="S9" s="120" t="s">
        <v>127</v>
      </c>
      <c r="T9" s="120" t="s">
        <v>128</v>
      </c>
      <c r="U9" s="120" t="s">
        <v>129</v>
      </c>
      <c r="V9" s="120" t="s">
        <v>130</v>
      </c>
      <c r="W9" s="120" t="s">
        <v>131</v>
      </c>
      <c r="X9" s="403"/>
      <c r="Y9" s="405"/>
      <c r="Z9" s="405"/>
      <c r="AA9" s="131" t="s">
        <v>132</v>
      </c>
      <c r="AB9" s="131" t="s">
        <v>113</v>
      </c>
      <c r="AC9" s="405"/>
      <c r="AD9" s="405"/>
      <c r="AE9" s="129" t="s">
        <v>120</v>
      </c>
      <c r="AF9" s="129" t="s">
        <v>113</v>
      </c>
      <c r="AG9" s="403"/>
      <c r="AH9" s="404"/>
      <c r="AI9" s="375"/>
      <c r="AJ9" s="375"/>
      <c r="AK9" s="375"/>
      <c r="AL9" s="375"/>
      <c r="AM9" s="366"/>
      <c r="AN9" s="366"/>
      <c r="AO9" s="137"/>
      <c r="AP9" s="137"/>
      <c r="AQ9" s="137"/>
      <c r="AR9" s="137"/>
      <c r="AS9" s="137"/>
      <c r="AT9" s="137"/>
      <c r="AU9" s="137"/>
      <c r="AV9" s="137"/>
      <c r="AW9" s="137"/>
      <c r="AX9" s="137"/>
      <c r="AY9" s="137"/>
      <c r="AZ9" s="137"/>
      <c r="BA9" s="137"/>
      <c r="BB9" s="137"/>
      <c r="BC9" s="137"/>
      <c r="BD9" s="137"/>
      <c r="BE9" s="137"/>
      <c r="BF9" s="137"/>
      <c r="BG9" s="137"/>
      <c r="BH9" s="137"/>
      <c r="BI9" s="137"/>
      <c r="BJ9" s="137"/>
      <c r="BK9" s="137"/>
      <c r="BL9" s="137"/>
      <c r="BM9" s="137"/>
      <c r="BN9" s="137"/>
      <c r="BO9" s="137"/>
      <c r="BP9" s="137"/>
      <c r="BQ9" s="137"/>
      <c r="BR9" s="137"/>
      <c r="BS9" s="137"/>
      <c r="BT9" s="137"/>
      <c r="BU9" s="137"/>
      <c r="BV9" s="137"/>
      <c r="BW9" s="137"/>
      <c r="BX9" s="137"/>
      <c r="BY9" s="137"/>
      <c r="BZ9" s="137"/>
      <c r="CA9" s="137"/>
      <c r="CB9" s="137"/>
      <c r="CC9" s="137"/>
      <c r="CD9" s="137"/>
      <c r="CE9" s="137"/>
      <c r="CF9" s="137"/>
      <c r="CG9" s="137"/>
      <c r="CH9" s="137"/>
      <c r="CI9" s="137"/>
      <c r="CJ9" s="137"/>
      <c r="CK9" s="137"/>
      <c r="CL9" s="137"/>
      <c r="CM9" s="137"/>
      <c r="CN9" s="137"/>
      <c r="CO9" s="137"/>
      <c r="CP9" s="137"/>
      <c r="CQ9" s="137"/>
      <c r="CR9" s="137"/>
      <c r="CS9" s="137"/>
      <c r="CT9" s="137"/>
      <c r="CU9" s="137"/>
      <c r="CV9" s="137"/>
      <c r="CW9" s="137"/>
      <c r="CX9" s="137"/>
      <c r="CY9" s="137"/>
      <c r="CZ9" s="137"/>
      <c r="DA9" s="137"/>
      <c r="DB9" s="137"/>
      <c r="DC9" s="137"/>
      <c r="DD9" s="137"/>
      <c r="DE9" s="137"/>
      <c r="DF9" s="137"/>
      <c r="DG9" s="137"/>
      <c r="DH9" s="137"/>
      <c r="DI9" s="137"/>
      <c r="DJ9" s="137"/>
      <c r="DK9" s="137"/>
      <c r="DL9" s="137"/>
      <c r="DM9" s="137"/>
      <c r="DN9" s="137"/>
      <c r="DO9" s="137"/>
      <c r="DP9" s="137"/>
      <c r="DQ9" s="137"/>
      <c r="DR9" s="137"/>
      <c r="DS9" s="137"/>
      <c r="DT9" s="137"/>
      <c r="DU9" s="137"/>
      <c r="DV9" s="137"/>
      <c r="DW9" s="137"/>
      <c r="DX9" s="137"/>
      <c r="DY9" s="137"/>
      <c r="DZ9" s="137"/>
      <c r="EA9" s="137"/>
      <c r="EB9" s="137"/>
      <c r="EC9" s="137"/>
      <c r="ED9" s="137"/>
      <c r="EE9" s="137"/>
      <c r="EF9" s="137"/>
      <c r="EG9" s="137"/>
      <c r="EH9" s="137"/>
      <c r="EI9" s="137"/>
      <c r="EJ9" s="137"/>
      <c r="EK9" s="137"/>
      <c r="EL9" s="137"/>
      <c r="EM9" s="137"/>
      <c r="EN9" s="137"/>
      <c r="EO9" s="137"/>
      <c r="EP9" s="137"/>
      <c r="EQ9" s="137"/>
      <c r="ER9" s="137"/>
      <c r="ES9" s="137"/>
      <c r="ET9" s="137"/>
      <c r="EU9" s="137"/>
      <c r="EV9" s="137"/>
      <c r="EW9" s="137"/>
      <c r="EX9" s="137"/>
      <c r="EY9" s="137"/>
      <c r="EZ9" s="137"/>
      <c r="FA9" s="137"/>
      <c r="FB9" s="137"/>
      <c r="FC9" s="137"/>
      <c r="FD9" s="137"/>
      <c r="FE9" s="137"/>
      <c r="FF9" s="137"/>
      <c r="FG9" s="137"/>
      <c r="FH9" s="137"/>
      <c r="FI9" s="137"/>
      <c r="FJ9" s="137"/>
      <c r="FK9" s="137"/>
      <c r="FL9" s="137"/>
      <c r="FM9" s="137"/>
      <c r="FN9" s="137"/>
      <c r="FO9" s="137"/>
      <c r="FP9" s="137"/>
      <c r="FQ9" s="137"/>
      <c r="FR9" s="137"/>
      <c r="FS9" s="137"/>
      <c r="FT9" s="137"/>
      <c r="FU9" s="137"/>
      <c r="FV9" s="137"/>
      <c r="FW9" s="137"/>
      <c r="FX9" s="137"/>
      <c r="FY9" s="137"/>
      <c r="FZ9" s="137"/>
      <c r="GA9" s="137"/>
      <c r="GB9" s="137"/>
      <c r="GC9" s="137"/>
      <c r="GD9" s="137"/>
      <c r="GE9" s="137"/>
      <c r="GF9" s="137"/>
      <c r="GG9" s="137"/>
      <c r="GH9" s="137"/>
      <c r="GI9" s="137"/>
      <c r="GJ9" s="137"/>
      <c r="GK9" s="137"/>
      <c r="GL9" s="137"/>
      <c r="GM9" s="137"/>
      <c r="GN9" s="137"/>
      <c r="GO9" s="137"/>
      <c r="GP9" s="137"/>
      <c r="GQ9" s="137"/>
      <c r="GR9" s="137"/>
      <c r="GS9" s="137"/>
      <c r="GT9" s="137"/>
      <c r="GU9" s="137"/>
      <c r="GV9" s="137"/>
      <c r="GW9" s="137"/>
      <c r="GX9" s="137"/>
      <c r="GY9" s="137"/>
      <c r="GZ9" s="137"/>
      <c r="HA9" s="137"/>
      <c r="HB9" s="137"/>
      <c r="HC9" s="137"/>
      <c r="HD9" s="137"/>
      <c r="HE9" s="137"/>
      <c r="HF9" s="137"/>
      <c r="HG9" s="137"/>
      <c r="HH9" s="137"/>
      <c r="HI9" s="137"/>
      <c r="HJ9" s="137"/>
      <c r="HK9" s="137"/>
      <c r="HL9" s="137"/>
      <c r="HM9" s="137"/>
      <c r="HN9" s="137"/>
      <c r="HO9" s="137"/>
      <c r="HP9" s="137"/>
      <c r="HQ9" s="137"/>
      <c r="HR9" s="137"/>
      <c r="HS9" s="137"/>
      <c r="HT9" s="137"/>
      <c r="HU9" s="137"/>
      <c r="HV9" s="137"/>
      <c r="HW9" s="137"/>
      <c r="HX9" s="137"/>
      <c r="HY9" s="137"/>
      <c r="HZ9" s="137"/>
      <c r="IA9" s="137"/>
      <c r="IB9" s="137"/>
      <c r="IC9" s="137"/>
      <c r="ID9" s="137"/>
      <c r="IE9" s="137"/>
      <c r="IF9" s="137"/>
      <c r="IG9" s="137"/>
      <c r="IH9" s="137"/>
      <c r="II9" s="137"/>
      <c r="IJ9" s="137"/>
      <c r="IK9" s="137"/>
      <c r="IL9" s="137"/>
      <c r="IM9" s="137"/>
      <c r="IN9" s="137"/>
      <c r="IO9" s="137"/>
      <c r="IP9" s="137"/>
      <c r="IQ9" s="137"/>
      <c r="IR9" s="137"/>
      <c r="IS9" s="137"/>
      <c r="IT9" s="137"/>
      <c r="IU9" s="137"/>
      <c r="IV9" s="137"/>
      <c r="IW9" s="137"/>
      <c r="IX9" s="137"/>
      <c r="IY9" s="137"/>
      <c r="IZ9" s="137"/>
      <c r="JA9" s="137"/>
      <c r="JB9" s="137"/>
      <c r="JC9" s="137"/>
      <c r="JD9" s="137"/>
      <c r="JE9" s="137"/>
      <c r="JF9" s="137"/>
      <c r="JG9" s="137"/>
      <c r="JH9" s="137"/>
      <c r="JI9" s="137"/>
      <c r="JJ9" s="137"/>
      <c r="JK9" s="137"/>
      <c r="JL9" s="137"/>
      <c r="JM9" s="137"/>
      <c r="JN9" s="137"/>
      <c r="JO9" s="137"/>
      <c r="JP9" s="137"/>
      <c r="JQ9" s="137"/>
      <c r="JR9" s="137"/>
      <c r="JS9" s="137"/>
      <c r="JT9" s="137"/>
      <c r="JU9" s="137"/>
      <c r="JV9" s="137"/>
      <c r="JW9" s="137"/>
      <c r="JX9" s="137"/>
      <c r="JY9" s="137"/>
      <c r="JZ9" s="137"/>
      <c r="KA9" s="137"/>
      <c r="KB9" s="137"/>
      <c r="KC9" s="137"/>
      <c r="KD9" s="137"/>
      <c r="KE9" s="137"/>
      <c r="KF9" s="137"/>
      <c r="KG9" s="137"/>
      <c r="KH9" s="137"/>
      <c r="KI9" s="137"/>
      <c r="KJ9" s="137"/>
      <c r="KK9" s="137"/>
      <c r="KL9" s="137"/>
    </row>
    <row r="10" spans="1:298" ht="39" customHeight="1">
      <c r="A10" s="360">
        <v>1</v>
      </c>
      <c r="B10" s="372" t="s">
        <v>133</v>
      </c>
      <c r="C10" s="360" t="s">
        <v>134</v>
      </c>
      <c r="D10" s="372" t="s">
        <v>135</v>
      </c>
      <c r="E10" s="418" t="s">
        <v>136</v>
      </c>
      <c r="F10" s="360" t="s">
        <v>137</v>
      </c>
      <c r="G10" s="360" t="s">
        <v>138</v>
      </c>
      <c r="H10" s="360">
        <v>200</v>
      </c>
      <c r="I10" s="361" t="str">
        <f>IF(H10&lt;=2,'Tabla probabilidad'!$B$5,IF(H10&lt;=24,'Tabla probabilidad'!$B$6,IF(H10&lt;=500,'Tabla probabilidad'!$B$7,IF(H10&lt;=5000,'Tabla probabilidad'!$B$8,IF(H10&gt;5000,'Tabla probabilidad'!$B$9)))))</f>
        <v>Media</v>
      </c>
      <c r="J10" s="362">
        <f>IF(H10&lt;=2,'Tabla probabilidad'!$D$5,IF(H10&lt;=24,'Tabla probabilidad'!$D$6,IF(H10&lt;=500,'Tabla probabilidad'!$D$7,IF(H10&lt;=5000,'Tabla probabilidad'!$D$8,IF(H10&gt;5000,'Tabla probabilidad'!$D$9)))))</f>
        <v>0.6</v>
      </c>
      <c r="K10" s="360" t="s">
        <v>139</v>
      </c>
      <c r="L10" s="360" t="str">
        <f>IF(K10="El riesgo afecta la imagen de alguna área de la organización","Leve",IF(K10="El riesgo afecta la imagen de la entidad internamente, de conocimiento general, nivel interno, alta dirección, contratista y/o de provedores","Menor",IF(K10="El riesgo afecta la imagen de la entidad con algunos usuarios de relevancia frente al logro de los objetivos","Moderado",IF(K10="El riesgo afecta la imagen de de la entidad con efecto publicitario sostenido a nivel del sector justicia","Mayor",IF(K10="El riesgo afecta la imagen de la entidad a nivel nacional, con efecto publicitarios sostenible a nivel país","Catastrófico",IF(K10="Impacto que afecte la ejecución presupuestal en un valor ≥0,5%.","Leve",IF(K10="Impacto que afecte la ejecución presupuestal en un valor ≥1%.","Menor",IF(K10="Impacto que afecte la ejecución presupuestal en un valor ≥5%.","Moderado",IF(K10="Impacto que afecte la ejecución presupuestal en un valor ≥20%.","Mayor",IF(K10="Impacto que afecte la ejecución presupuestal en un valor ≥50%.","Catastrófico",IF(K10="Incumplimiento máximo del 5% de la meta planeada","Leve",IF(K10="Incumplimiento máximo del 15% de la meta planeada","Menor",IF(K10="Incumplimiento máximo del 20% de la meta planeada","Moderado",IF(K10="Incumplimiento máximo del 50% de la meta planeada","Mayor",IF(K10="Incumplimiento máximo del 80% de la meta planeada","Catastrófico",IF(K10="Cualquier afectación a la violacion de los derechos de los ciudadanos se considera con consecuencias altas","Mayor",IF(K10="Cualquier afectación a la violacion de los derechos de los ciudadanos se considera con consecuencias desastrosas","Catastrófico",IF(K10="Afecta la Prestación del Servicio de Administración de Justicia en 5%","Leve",IF(K10="Afecta la Prestación del Servicio de Administración de Justicia en 10%","Menor",IF(K10="Afecta la Prestación del Servicio de Administración de Justicia en 15%","Moderado",IF(K10="Afecta la Prestación del Servicio de Administración de Justicia en 20%","Mayor",IF(K10="Afecta la Prestación del Servicio de Administración de Justicia en más del 50%","Catastrófico",IF(K10="Cualquier acto indebido de los servidores judiciales genera altas consecuencias para la entidad","Mayor",IF(K10="Cualquier acto indebido de los servidores judiciales genera consecuencias desastrosas para la entidad","Catastrófico",IF(K10="Si el hecho llegara a presentarse, tendría consecuencias o efectos mínimos sobre la entidad","Leve",IF(K10="Si el hecho llegara a presentarse, tendría bajo impacto o efecto sobre la entidad","Menor",IF(K10="Si el hecho llegara a presentarse, tendría medianas consecuencias o efectos sobre la entidad","Moderado",IF(K10="Si el hecho llegara a presentarse, tendría altas consecuencias o efectos sobre la entidad","Mayor",IF(K10="Si el hecho llegara a presentarse, tendría desastrosas consecuencias o efectos sobre la entidad","Catastrófico")))))))))))))))))))))))))))))</f>
        <v>Moderado</v>
      </c>
      <c r="M10" s="360" t="str">
        <f>IF(K10="El riesgo afecta la imagen de alguna área de la organización","20%",IF(K10="El riesgo afecta la imagen de la entidad internamente, de conocimiento general, nivel interno, alta dirección, contratista y/o de provedores","40%",IF(K10="El riesgo afecta la imagen de la entidad con algunos usuarios de relevancia frente al logro de los objetivos","60%",IF(K10="El riesgo afecta la imagen de de la entidad con efecto publicitario sostenido a nivel del sector justicia","80%",IF(K10="El riesgo afecta la imagen de la entidad a nivel nacional, con efecto publicitarios sostenible a nivel país","100%",IF(K10="Impacto que afecte la ejecución presupuestal en un valor ≥0,5%.","20%",IF(K10="Impacto que afecte la ejecución presupuestal en un valor ≥1%.","40%",IF(K10="Impacto que afecte la ejecución presupuestal en un valor ≥5%.","60%",IF(K10="Impacto que afecte la ejecución presupuestal en un valor ≥20%.","80%",IF(K10="Impacto que afecte la ejecución presupuestal en un valor ≥50%.","100%",IF(K10="Incumplimiento máximo del 5% de la meta planeada","20%",IF(K10="Incumplimiento máximo del 15% de la meta planeada","40%",IF(K10="Incumplimiento máximo del 20% de la meta planeada","60%",IF(K10="Incumplimiento máximo del 50% de la meta planeada","80%",IF(K10="Incumplimiento máximo del 80% de la meta planeada","100%",IF(K10="Cualquier afectación a la violacion de los derechos de los ciudadanos se considera con consecuencias altas","80%",IF(K10="Cualquier afectación a la violacion de los derechos de los ciudadanos se considera con consecuencias desastrosas","100%",IF(K10="Afecta la Prestación del Servicio de Administración de Justicia en 5%","20%",IF(K10="Afecta la Prestación del Servicio de Administración de Justicia en 10%","40%",IF(K10="Afecta la Prestación del Servicio de Administración de Justicia en 15%","60%",IF(K10="Afecta la Prestación del Servicio de Administración de Justicia en 20%","80%",IF(K10="Afecta la Prestación del Servicio de Administración de Justicia en más del 50%","100%",IF(K10="Cualquier acto indebido de los servidores judiciales genera altas consecuencias para la entidad","80%",IF(K10="Cualquier acto indebido de los servidores judiciales genera consecuencias desastrosas para la entidad","100%",IF(K10="Si el hecho llegara a presentarse, tendría consecuencias o efectos mínimos sobre la entidad","20%",IF(K10="Si el hecho llegara a presentarse, tendría bajo impacto o efecto sobre la entidad","40%",IF(K10="Si el hecho llegara a presentarse, tendría medianas consecuencias o efectos sobre la entidad","60%",IF(K10="Si el hecho llegara a presentarse, tendría altas consecuencias o efectos sobre la entidad","80%",IF(K10="Si el hecho llegara a presentarse, tendría desastrosas consecuencias o efectos sobre la entidad","100%")))))))))))))))))))))))))))))</f>
        <v>60%</v>
      </c>
      <c r="N10" s="360" t="str">
        <f>VLOOKUP((I10&amp;L10),Hoja1!$B$4:$C$28,2,0)</f>
        <v>Moderado</v>
      </c>
      <c r="O10" s="121">
        <v>1</v>
      </c>
      <c r="P10" s="143" t="s">
        <v>140</v>
      </c>
      <c r="Q10" s="121" t="str">
        <f t="shared" ref="Q10:Q22" si="0">IF(R10="Preventivo","Probabilidad",IF(R10="Detectivo","Probabilidad", IF(R10="Correctivo","Impacto")))</f>
        <v>Probabilidad</v>
      </c>
      <c r="R10" s="121" t="s">
        <v>141</v>
      </c>
      <c r="S10" s="121" t="s">
        <v>142</v>
      </c>
      <c r="T10" s="122">
        <f>VLOOKUP(R10&amp;S10,Hoja1!$Q$4:$R$9,2,0)</f>
        <v>0.5</v>
      </c>
      <c r="U10" s="121" t="s">
        <v>143</v>
      </c>
      <c r="V10" s="121" t="s">
        <v>144</v>
      </c>
      <c r="W10" s="121" t="s">
        <v>145</v>
      </c>
      <c r="X10" s="122">
        <f>IF(Q10="Probabilidad",($J$10*T10),IF(Q10="Impacto"," "))</f>
        <v>0.3</v>
      </c>
      <c r="Y10" s="122" t="str">
        <f>IF(Z10&lt;=20%,'Tabla probabilidad'!$B$5,IF(Z10&lt;=40%,'Tabla probabilidad'!$B$6,IF(Z10&lt;=60%,'Tabla probabilidad'!$B$7,IF(Z10&lt;=80%,'Tabla probabilidad'!$B$8,IF(Z10&lt;=100%,'Tabla probabilidad'!$B$9)))))</f>
        <v>Baja</v>
      </c>
      <c r="Z10" s="122">
        <f>IF(R10="Preventivo",(J10-(J10*T10)),IF(R10="Detectivo",(J10-(J10*T10)),IF(R10="Correctivo",(J10))))</f>
        <v>0.3</v>
      </c>
      <c r="AA10" s="369" t="str">
        <f>IF(AB10&lt;=20%,'Tabla probabilidad'!$B$5,IF(AB10&lt;=40%,'Tabla probabilidad'!$B$6,IF(AB10&lt;=60%,'Tabla probabilidad'!$B$7,IF(AB10&lt;=80%,'Tabla probabilidad'!$B$8,IF(AB10&lt;=100%,'Tabla probabilidad'!$B$9)))))</f>
        <v>Baja</v>
      </c>
      <c r="AB10" s="369">
        <f>AVERAGE(Z10:Z14)</f>
        <v>0.32399999999999995</v>
      </c>
      <c r="AC10" s="122" t="str">
        <f t="shared" ref="AC10:AC22" si="1">IF(AD10&lt;=20%,"Leve",IF(AD10&lt;=40%,"Menor",IF(AD10&lt;=60%,"Moderado",IF(AD10&lt;=80%,"Mayor",IF(AD10&lt;=100%,"Catastrófico")))))</f>
        <v>Moderado</v>
      </c>
      <c r="AD10" s="122">
        <f>IF(Q10="Probabilidad",(($M$10-0)),IF(Q10="Impacto",($M$10-($M$10*T10))))</f>
        <v>0.6</v>
      </c>
      <c r="AE10" s="369" t="str">
        <f>IF(AF10&lt;=20%,"Leve",IF(AF10&lt;=40%,"Menor",IF(AF10&lt;=60%,"Moderado",IF(AF10&lt;=80%,"Mayor",IF(AF10&lt;=100%,"Catastrófico")))))</f>
        <v>Moderado</v>
      </c>
      <c r="AF10" s="369">
        <f>AVERAGE(AD10:AD14)</f>
        <v>0.6</v>
      </c>
      <c r="AG10" s="372" t="str">
        <f>VLOOKUP(AA10&amp;AE10,Hoja1!$B$4:$C$28,2,0)</f>
        <v>Moderado</v>
      </c>
      <c r="AH10" s="372" t="s">
        <v>146</v>
      </c>
      <c r="AI10" s="372"/>
      <c r="AJ10" s="372"/>
      <c r="AK10" s="406"/>
      <c r="AL10" s="372"/>
      <c r="AM10" s="367"/>
      <c r="AN10" s="360"/>
    </row>
    <row r="11" spans="1:298" ht="78" customHeight="1">
      <c r="A11" s="360"/>
      <c r="B11" s="373"/>
      <c r="C11" s="360"/>
      <c r="D11" s="373"/>
      <c r="E11" s="418"/>
      <c r="F11" s="360"/>
      <c r="G11" s="360"/>
      <c r="H11" s="360"/>
      <c r="I11" s="361"/>
      <c r="J11" s="362"/>
      <c r="K11" s="360"/>
      <c r="L11" s="407"/>
      <c r="M11" s="407"/>
      <c r="N11" s="360"/>
      <c r="O11" s="121">
        <v>2</v>
      </c>
      <c r="P11" s="144" t="s">
        <v>147</v>
      </c>
      <c r="Q11" s="121" t="str">
        <f t="shared" si="0"/>
        <v>Probabilidad</v>
      </c>
      <c r="R11" s="121" t="s">
        <v>141</v>
      </c>
      <c r="S11" s="121" t="s">
        <v>148</v>
      </c>
      <c r="T11" s="122">
        <f>VLOOKUP(R11&amp;S11,Hoja1!$Q$4:$R$9,2,0)</f>
        <v>0.45</v>
      </c>
      <c r="U11" s="121" t="s">
        <v>143</v>
      </c>
      <c r="V11" s="121" t="s">
        <v>144</v>
      </c>
      <c r="W11" s="121" t="s">
        <v>145</v>
      </c>
      <c r="X11" s="122">
        <f>IF(Q11="Probabilidad",($J$10*T11),IF(Q11="Impacto"," "))</f>
        <v>0.27</v>
      </c>
      <c r="Y11" s="122" t="str">
        <f>IF(Z11&lt;=20%,'Tabla probabilidad'!$B$5,IF(Z11&lt;=40%,'Tabla probabilidad'!$B$6,IF(Z11&lt;=60%,'Tabla probabilidad'!$B$7,IF(Z11&lt;=80%,'Tabla probabilidad'!$B$8,IF(Z11&lt;=100%,'Tabla probabilidad'!$B$9)))))</f>
        <v>Baja</v>
      </c>
      <c r="Z11" s="122">
        <f>IF(R11="Preventivo",(J10-(J10*T11)),IF(R11="Detectivo",(J10-(J10*T11)),IF(R11="Correctivo",(J10))))</f>
        <v>0.32999999999999996</v>
      </c>
      <c r="AA11" s="370"/>
      <c r="AB11" s="370"/>
      <c r="AC11" s="122" t="str">
        <f t="shared" si="1"/>
        <v>Moderado</v>
      </c>
      <c r="AD11" s="122">
        <f>IF(Q11="Probabilidad",(($M$10-0)),IF(Q11="Impacto",($M$10-($M$10*T11))))</f>
        <v>0.6</v>
      </c>
      <c r="AE11" s="370"/>
      <c r="AF11" s="370"/>
      <c r="AG11" s="373"/>
      <c r="AH11" s="373"/>
      <c r="AI11" s="373"/>
      <c r="AJ11" s="373"/>
      <c r="AK11" s="373"/>
      <c r="AL11" s="373"/>
      <c r="AM11" s="368"/>
      <c r="AN11" s="360"/>
    </row>
    <row r="12" spans="1:298" ht="36.75" customHeight="1">
      <c r="A12" s="360"/>
      <c r="B12" s="373"/>
      <c r="C12" s="360"/>
      <c r="D12" s="373"/>
      <c r="E12" s="418"/>
      <c r="F12" s="360"/>
      <c r="G12" s="360"/>
      <c r="H12" s="360"/>
      <c r="I12" s="361"/>
      <c r="J12" s="362"/>
      <c r="K12" s="360"/>
      <c r="L12" s="407"/>
      <c r="M12" s="407"/>
      <c r="N12" s="360"/>
      <c r="O12" s="121">
        <v>3</v>
      </c>
      <c r="P12" s="144" t="s">
        <v>149</v>
      </c>
      <c r="Q12" s="121" t="str">
        <f t="shared" si="0"/>
        <v>Probabilidad</v>
      </c>
      <c r="R12" s="121" t="s">
        <v>141</v>
      </c>
      <c r="S12" s="121" t="s">
        <v>148</v>
      </c>
      <c r="T12" s="122">
        <f>VLOOKUP(R12&amp;S12,Hoja1!$Q$4:$R$9,2,0)</f>
        <v>0.45</v>
      </c>
      <c r="U12" s="121" t="s">
        <v>143</v>
      </c>
      <c r="V12" s="121" t="s">
        <v>144</v>
      </c>
      <c r="W12" s="121" t="s">
        <v>145</v>
      </c>
      <c r="X12" s="122">
        <f t="shared" ref="X12:X14" si="2">IF(Q12="Probabilidad",($J$10*T12),IF(Q12="Impacto"," "))</f>
        <v>0.27</v>
      </c>
      <c r="Y12" s="122" t="str">
        <f>IF(Z12&lt;=20%,'Tabla probabilidad'!$B$5,IF(Z12&lt;=40%,'Tabla probabilidad'!$B$6,IF(Z12&lt;=60%,'Tabla probabilidad'!$B$7,IF(Z12&lt;=80%,'Tabla probabilidad'!$B$8,IF(Z12&lt;=100%,'Tabla probabilidad'!$B$9)))))</f>
        <v>Baja</v>
      </c>
      <c r="Z12" s="122">
        <f>IF(R12="Preventivo",(J10-(J10*T12)),IF(R12="Detectivo",(J10-(J10*T12)),IF(R12="Correctivo",(J10))))</f>
        <v>0.32999999999999996</v>
      </c>
      <c r="AA12" s="370"/>
      <c r="AB12" s="370"/>
      <c r="AC12" s="122" t="str">
        <f t="shared" si="1"/>
        <v>Moderado</v>
      </c>
      <c r="AD12" s="122">
        <f>IF(Q12="Probabilidad",(($M$10-0)),IF(Q12="Impacto",($M$10-($M$10*T12))))</f>
        <v>0.6</v>
      </c>
      <c r="AE12" s="370"/>
      <c r="AF12" s="370"/>
      <c r="AG12" s="373"/>
      <c r="AH12" s="373"/>
      <c r="AI12" s="373"/>
      <c r="AJ12" s="373"/>
      <c r="AK12" s="373"/>
      <c r="AL12" s="373"/>
      <c r="AM12" s="368"/>
      <c r="AN12" s="360"/>
    </row>
    <row r="13" spans="1:298" ht="14.25" customHeight="1">
      <c r="A13" s="360"/>
      <c r="B13" s="373"/>
      <c r="C13" s="360"/>
      <c r="D13" s="373"/>
      <c r="E13" s="418"/>
      <c r="F13" s="360"/>
      <c r="G13" s="360"/>
      <c r="H13" s="360"/>
      <c r="I13" s="361"/>
      <c r="J13" s="362"/>
      <c r="K13" s="360"/>
      <c r="L13" s="407"/>
      <c r="M13" s="407"/>
      <c r="N13" s="360"/>
      <c r="O13" s="121">
        <v>4</v>
      </c>
      <c r="P13" s="146" t="s">
        <v>150</v>
      </c>
      <c r="Q13" s="121" t="str">
        <f t="shared" si="0"/>
        <v>Probabilidad</v>
      </c>
      <c r="R13" s="121" t="s">
        <v>141</v>
      </c>
      <c r="S13" s="121" t="s">
        <v>148</v>
      </c>
      <c r="T13" s="122">
        <f>VLOOKUP(R13&amp;S13,Hoja1!$Q$4:$R$9,2,0)</f>
        <v>0.45</v>
      </c>
      <c r="U13" s="121" t="s">
        <v>143</v>
      </c>
      <c r="V13" s="121" t="s">
        <v>144</v>
      </c>
      <c r="W13" s="121" t="s">
        <v>145</v>
      </c>
      <c r="X13" s="122">
        <f t="shared" si="2"/>
        <v>0.27</v>
      </c>
      <c r="Y13" s="122" t="str">
        <f>IF(Z13&lt;=20%,'Tabla probabilidad'!$B$5,IF(Z13&lt;=40%,'Tabla probabilidad'!$B$6,IF(Z13&lt;=60%,'Tabla probabilidad'!$B$7,IF(Z13&lt;=80%,'Tabla probabilidad'!$B$8,IF(Z13&lt;=100%,'Tabla probabilidad'!$B$9)))))</f>
        <v>Baja</v>
      </c>
      <c r="Z13" s="122">
        <f>IF(R13="Preventivo",(J10-(J10*T13)),IF(R13="Detectivo",(J10-(J10*T13)),IF(R13="Correctivo",(J10))))</f>
        <v>0.32999999999999996</v>
      </c>
      <c r="AA13" s="370"/>
      <c r="AB13" s="370"/>
      <c r="AC13" s="122" t="str">
        <f t="shared" si="1"/>
        <v>Moderado</v>
      </c>
      <c r="AD13" s="122">
        <f>IF(Q13="Probabilidad",(($M$10-0)),IF(Q13="Impacto",($M$10-($M$10*T13))))</f>
        <v>0.6</v>
      </c>
      <c r="AE13" s="370"/>
      <c r="AF13" s="370"/>
      <c r="AG13" s="373"/>
      <c r="AH13" s="373"/>
      <c r="AI13" s="373"/>
      <c r="AJ13" s="373"/>
      <c r="AK13" s="373"/>
      <c r="AL13" s="373"/>
      <c r="AM13" s="368"/>
      <c r="AN13" s="360"/>
    </row>
    <row r="14" spans="1:298" ht="27" customHeight="1">
      <c r="A14" s="360"/>
      <c r="B14" s="374"/>
      <c r="C14" s="360"/>
      <c r="D14" s="374"/>
      <c r="E14" s="418"/>
      <c r="F14" s="360"/>
      <c r="G14" s="360"/>
      <c r="H14" s="360"/>
      <c r="I14" s="361"/>
      <c r="J14" s="362"/>
      <c r="K14" s="360"/>
      <c r="L14" s="407"/>
      <c r="M14" s="407"/>
      <c r="N14" s="360"/>
      <c r="O14" s="121">
        <v>5</v>
      </c>
      <c r="P14" s="146" t="s">
        <v>151</v>
      </c>
      <c r="Q14" s="121" t="str">
        <f t="shared" si="0"/>
        <v>Probabilidad</v>
      </c>
      <c r="R14" s="121" t="s">
        <v>141</v>
      </c>
      <c r="S14" s="121" t="s">
        <v>148</v>
      </c>
      <c r="T14" s="122">
        <f>VLOOKUP(R14&amp;S14,Hoja1!$Q$4:$R$9,2,0)</f>
        <v>0.45</v>
      </c>
      <c r="U14" s="121" t="s">
        <v>143</v>
      </c>
      <c r="V14" s="121" t="s">
        <v>144</v>
      </c>
      <c r="W14" s="121" t="s">
        <v>145</v>
      </c>
      <c r="X14" s="122">
        <f t="shared" si="2"/>
        <v>0.27</v>
      </c>
      <c r="Y14" s="122" t="str">
        <f>IF(Z14&lt;=20%,'Tabla probabilidad'!$B$5,IF(Z14&lt;=40%,'Tabla probabilidad'!$B$6,IF(Z14&lt;=60%,'Tabla probabilidad'!$B$7,IF(Z14&lt;=80%,'Tabla probabilidad'!$B$8,IF(Z14&lt;=100%,'Tabla probabilidad'!$B$9)))))</f>
        <v>Baja</v>
      </c>
      <c r="Z14" s="122">
        <f>IF(R14="Preventivo",(J10-(J10*T14)),IF(R14="Detectivo",(J10-(J10*T14)),IF(R14="Correctivo",(J10))))</f>
        <v>0.32999999999999996</v>
      </c>
      <c r="AA14" s="371"/>
      <c r="AB14" s="371"/>
      <c r="AC14" s="122" t="str">
        <f t="shared" si="1"/>
        <v>Moderado</v>
      </c>
      <c r="AD14" s="122">
        <f>IF(Q14="Probabilidad",(($M$10-0)),IF(Q14="Impacto",($M$10-($M$10*T14))))</f>
        <v>0.6</v>
      </c>
      <c r="AE14" s="371"/>
      <c r="AF14" s="371"/>
      <c r="AG14" s="374"/>
      <c r="AH14" s="374"/>
      <c r="AI14" s="374"/>
      <c r="AJ14" s="374"/>
      <c r="AK14" s="374"/>
      <c r="AL14" s="374"/>
      <c r="AM14" s="408"/>
      <c r="AN14" s="360"/>
    </row>
    <row r="15" spans="1:298" ht="79.5" customHeight="1">
      <c r="A15" s="360">
        <v>2</v>
      </c>
      <c r="B15" s="372" t="s">
        <v>152</v>
      </c>
      <c r="C15" s="360" t="s">
        <v>153</v>
      </c>
      <c r="D15" s="412" t="s">
        <v>154</v>
      </c>
      <c r="E15" s="372" t="s">
        <v>155</v>
      </c>
      <c r="F15" s="372" t="s">
        <v>156</v>
      </c>
      <c r="G15" s="360" t="s">
        <v>138</v>
      </c>
      <c r="H15" s="372">
        <v>200</v>
      </c>
      <c r="I15" s="361" t="str">
        <f>IF(H15&lt;=2,'Tabla probabilidad'!$B$5,IF(H15&lt;=24,'Tabla probabilidad'!$B$6,IF(H15&lt;=500,'Tabla probabilidad'!$B$7,IF(H15&lt;=5000,'Tabla probabilidad'!$B$8,IF(H15&gt;5000,'Tabla probabilidad'!$B$9)))))</f>
        <v>Media</v>
      </c>
      <c r="J15" s="362">
        <f>IF(H15&lt;=2,'Tabla probabilidad'!$D$5,IF(H15&lt;=24,'Tabla probabilidad'!$D$6,IF(H15&lt;=500,'Tabla probabilidad'!$D$7,IF(H15&lt;=5000,'Tabla probabilidad'!$D$8,IF(H15&gt;5000,'Tabla probabilidad'!$D$9)))))</f>
        <v>0.6</v>
      </c>
      <c r="K15" s="360" t="s">
        <v>157</v>
      </c>
      <c r="L15" s="360" t="str">
        <f>IF(K15="El riesgo afecta la imagen de alguna área de la organización","Leve",IF(K15="El riesgo afecta la imagen de la entidad internamente, de conocimiento general, nivel interno, alta dirección, contratista y/o de provedores","Menor",IF(K15="El riesgo afecta la imagen de la entidad con algunos usuarios de relevancia frente al logro de los objetivos","Moderado",IF(K15="El riesgo afecta la imagen de de la entidad con efecto publicitario sostenido a nivel del sector justicia","Mayor",IF(K15="El riesgo afecta la imagen de la entidad a nivel nacional, con efecto publicitarios sostenible a nivel país","Catastrófico",IF(K15="Impacto que afecte la ejecución presupuestal en un valor ≥0,5%.","Leve",IF(K15="Impacto que afecte la ejecución presupuestal en un valor ≥1%.","Menor",IF(K15="Impacto que afecte la ejecución presupuestal en un valor ≥5%.","Moderado",IF(K15="Impacto que afecte la ejecución presupuestal en un valor ≥20%.","Mayor",IF(K15="Impacto que afecte la ejecución presupuestal en un valor ≥50%.","Catastrófico",IF(K15="Incumplimiento máximo del 5% de la meta planeada","Leve",IF(K15="Incumplimiento máximo del 15% de la meta planeada","Menor",IF(K15="Incumplimiento máximo del 20% de la meta planeada","Moderado",IF(K15="Incumplimiento máximo del 50% de la meta planeada","Mayor",IF(K15="Incumplimiento máximo del 80% de la meta planeada","Catastrófico",IF(K15="Cualquier afectación a la violacion de los derechos de los ciudadanos se considera con consecuencias altas","Mayor",IF(K15="Cualquier afectación a la violacion de los derechos de los ciudadanos se considera con consecuencias desastrosas","Catastrófico",IF(K15="Afecta la Prestación del Servicio de Administración de Justicia en 5%","Leve",IF(K15="Afecta la Prestación del Servicio de Administración de Justicia en 10%","Menor",IF(K15="Afecta la Prestación del Servicio de Administración de Justicia en 15%","Moderado",IF(K15="Afecta la Prestación del Servicio de Administración de Justicia en 20%","Mayor",IF(K15="Afecta la Prestación del Servicio de Administración de Justicia en más del 50%","Catastrófico",IF(K15="Cualquier acto indebido de los servidores judiciales genera altas consecuencias para la entidad","Mayor",IF(K15="Cualquier acto indebido de los servidores judiciales genera consecuencias desastrosas para la entidad","Catastrófico",IF(K15="Si el hecho llegara a presentarse, tendría consecuencias o efectos mínimos sobre la entidad","Leve",IF(K15="Si el hecho llegara a presentarse, tendría bajo impacto o efecto sobre la entidad","Menor",IF(K15="Si el hecho llegara a presentarse, tendría medianas consecuencias o efectos sobre la entidad","Moderado",IF(K15="Si el hecho llegara a presentarse, tendría altas consecuencias o efectos sobre la entidad","Mayor",IF(K15="Si el hecho llegara a presentarse, tendría desastrosas consecuencias o efectos sobre la entidad","Catastrófico")))))))))))))))))))))))))))))</f>
        <v>Moderado</v>
      </c>
      <c r="M15" s="360" t="str">
        <f>IF(K15="El riesgo afecta la imagen de alguna área de la organización","20%",IF(K15="El riesgo afecta la imagen de la entidad internamente, de conocimiento general, nivel interno, alta dirección, contratista y/o de provedores","40%",IF(K15="El riesgo afecta la imagen de la entidad con algunos usuarios de relevancia frente al logro de los objetivos","60%",IF(K15="El riesgo afecta la imagen de de la entidad con efecto publicitario sostenido a nivel del sector justicia","80%",IF(K15="El riesgo afecta la imagen de la entidad a nivel nacional, con efecto publicitarios sostenible a nivel país","100%",IF(K15="Impacto que afecte la ejecución presupuestal en un valor ≥0,5%.","20%",IF(K15="Impacto que afecte la ejecución presupuestal en un valor ≥1%.","40%",IF(K15="Impacto que afecte la ejecución presupuestal en un valor ≥5%.","60%",IF(K15="Impacto que afecte la ejecución presupuestal en un valor ≥20%.","80%",IF(K15="Impacto que afecte la ejecución presupuestal en un valor ≥50%.","100%",IF(K15="Incumplimiento máximo del 5% de la meta planeada","20%",IF(K15="Incumplimiento máximo del 15% de la meta planeada","40%",IF(K15="Incumplimiento máximo del 20% de la meta planeada","60%",IF(K15="Incumplimiento máximo del 50% de la meta planeada","80%",IF(K15="Incumplimiento máximo del 80% de la meta planeada","100%",IF(K15="Cualquier afectación a la violacion de los derechos de los ciudadanos se considera con consecuencias altas","80%",IF(K15="Cualquier afectación a la violacion de los derechos de los ciudadanos se considera con consecuencias desastrosas","100%",IF(K15="Afecta la Prestación del Servicio de Administración de Justicia en 5%","20%",IF(K15="Afecta la Prestación del Servicio de Administración de Justicia en 10%","40%",IF(K15="Afecta la Prestación del Servicio de Administración de Justicia en 15%","60%",IF(K15="Afecta la Prestación del Servicio de Administración de Justicia en 20%","80%",IF(K15="Afecta la Prestación del Servicio de Administración de Justicia en más del 50%","100%",IF(K15="Cualquier acto indebido de los servidores judiciales genera altas consecuencias para la entidad","80%",IF(K15="Cualquier acto indebido de los servidores judiciales genera consecuencias desastrosas para la entidad","100%",IF(K15="Si el hecho llegara a presentarse, tendría consecuencias o efectos mínimos sobre la entidad","20%",IF(K15="Si el hecho llegara a presentarse, tendría bajo impacto o efecto sobre la entidad","40%",IF(K15="Si el hecho llegara a presentarse, tendría medianas consecuencias o efectos sobre la entidad","60%",IF(K15="Si el hecho llegara a presentarse, tendría altas consecuencias o efectos sobre la entidad","80%",IF(K15="Si el hecho llegara a presentarse, tendría desastrosas consecuencias o efectos sobre la entidad","100%")))))))))))))))))))))))))))))</f>
        <v>60%</v>
      </c>
      <c r="N15" s="360" t="str">
        <f>VLOOKUP((I15&amp;L15),Hoja1!$B$4:$C$28,2,0)</f>
        <v>Moderado</v>
      </c>
      <c r="O15" s="178">
        <v>1</v>
      </c>
      <c r="P15" s="179" t="s">
        <v>158</v>
      </c>
      <c r="Q15" s="121" t="str">
        <f t="shared" si="0"/>
        <v>Probabilidad</v>
      </c>
      <c r="R15" s="121" t="s">
        <v>141</v>
      </c>
      <c r="S15" s="121" t="s">
        <v>148</v>
      </c>
      <c r="T15" s="122">
        <f>VLOOKUP(R15&amp;S15,Hoja1!$Q$4:$R$9,2,0)</f>
        <v>0.45</v>
      </c>
      <c r="U15" s="121" t="s">
        <v>143</v>
      </c>
      <c r="V15" s="121" t="s">
        <v>144</v>
      </c>
      <c r="W15" s="121" t="s">
        <v>145</v>
      </c>
      <c r="X15" s="122">
        <f>IF(Q15="Probabilidad",($J$15*T15),IF(Q15="Impacto"," "))</f>
        <v>0.27</v>
      </c>
      <c r="Y15" s="122" t="str">
        <f>IF(Z15&lt;=20%,'Tabla probabilidad'!$B$5,IF(Z15&lt;=40%,'Tabla probabilidad'!$B$6,IF(Z15&lt;=60%,'Tabla probabilidad'!$B$7,IF(Z15&lt;=80%,'Tabla probabilidad'!$B$8,IF(Z15&lt;=100%,'Tabla probabilidad'!$B$9)))))</f>
        <v>Baja</v>
      </c>
      <c r="Z15" s="122">
        <f>IF(R15="Preventivo",(J15-(J15*T15)),IF(R15="Detectivo",(J15-(J15*T15)),IF(R15="Correctivo",(J15))))</f>
        <v>0.32999999999999996</v>
      </c>
      <c r="AA15" s="369" t="str">
        <f>IF(AB15&lt;=20%,'Tabla probabilidad'!$B$5,IF(AB15&lt;=40%,'Tabla probabilidad'!$B$6,IF(AB15&lt;=60%,'Tabla probabilidad'!$B$7,IF(AB15&lt;=80%,'Tabla probabilidad'!$B$8,IF(AB15&lt;=100%,'Tabla probabilidad'!$B$9)))))</f>
        <v>Baja</v>
      </c>
      <c r="AB15" s="369">
        <f>AVERAGE(Z15:Z18)</f>
        <v>0.32999999999999996</v>
      </c>
      <c r="AC15" s="122" t="str">
        <f t="shared" si="1"/>
        <v>Moderado</v>
      </c>
      <c r="AD15" s="122">
        <f>IF(Q15="Probabilidad",(($M$15-0)),IF(Q15="Impacto",($M$15-($M$15*T15))))</f>
        <v>0.6</v>
      </c>
      <c r="AE15" s="369" t="str">
        <f>IF(AF15&lt;=20%,"Leve",IF(AF15&lt;=40%,"Menor",IF(AF15&lt;=60%,"Moderado",IF(AF15&lt;=80%,"Mayor",IF(AF15&lt;=100%,"Catastrófico")))))</f>
        <v>Moderado</v>
      </c>
      <c r="AF15" s="369">
        <f>AVERAGE(AD15:AD18)</f>
        <v>0.6</v>
      </c>
      <c r="AG15" s="372" t="str">
        <f>VLOOKUP(AA15&amp;AE15,Hoja1!$B$4:$C$28,2,0)</f>
        <v>Moderado</v>
      </c>
      <c r="AH15" s="372" t="s">
        <v>159</v>
      </c>
      <c r="AI15" s="372"/>
      <c r="AJ15" s="372"/>
      <c r="AK15" s="406"/>
      <c r="AL15" s="372"/>
      <c r="AM15" s="367"/>
      <c r="AN15" s="360"/>
    </row>
    <row r="16" spans="1:298" ht="82.5" customHeight="1">
      <c r="A16" s="360"/>
      <c r="B16" s="373"/>
      <c r="C16" s="360"/>
      <c r="D16" s="413"/>
      <c r="E16" s="373"/>
      <c r="F16" s="373"/>
      <c r="G16" s="360"/>
      <c r="H16" s="373"/>
      <c r="I16" s="361"/>
      <c r="J16" s="362"/>
      <c r="K16" s="360"/>
      <c r="L16" s="407"/>
      <c r="M16" s="407"/>
      <c r="N16" s="360"/>
      <c r="O16" s="178">
        <v>2</v>
      </c>
      <c r="P16" s="176" t="s">
        <v>160</v>
      </c>
      <c r="Q16" s="121" t="str">
        <f t="shared" si="0"/>
        <v>Probabilidad</v>
      </c>
      <c r="R16" s="121" t="s">
        <v>141</v>
      </c>
      <c r="S16" s="121" t="s">
        <v>148</v>
      </c>
      <c r="T16" s="122">
        <f>VLOOKUP(R16&amp;S16,Hoja1!$Q$4:$R$9,2,0)</f>
        <v>0.45</v>
      </c>
      <c r="U16" s="121" t="s">
        <v>143</v>
      </c>
      <c r="V16" s="121" t="s">
        <v>144</v>
      </c>
      <c r="W16" s="121" t="s">
        <v>145</v>
      </c>
      <c r="X16" s="122">
        <f>IF(Q16="Probabilidad",($J$15*T16),IF(Q16="Impacto"," "))</f>
        <v>0.27</v>
      </c>
      <c r="Y16" s="122" t="str">
        <f>IF(Z16&lt;=20%,'Tabla probabilidad'!$B$5,IF(Z16&lt;=40%,'Tabla probabilidad'!$B$6,IF(Z16&lt;=60%,'Tabla probabilidad'!$B$7,IF(Z16&lt;=80%,'Tabla probabilidad'!$B$8,IF(Z16&lt;=100%,'Tabla probabilidad'!$B$9)))))</f>
        <v>Baja</v>
      </c>
      <c r="Z16" s="122">
        <f>IF(R16="Preventivo",(J15-(J15*T16)),IF(R16="Detectivo",(J15-(J15*T16)),IF(R16="Correctivo",(J15))))</f>
        <v>0.32999999999999996</v>
      </c>
      <c r="AA16" s="370"/>
      <c r="AB16" s="370"/>
      <c r="AC16" s="122" t="str">
        <f t="shared" si="1"/>
        <v>Moderado</v>
      </c>
      <c r="AD16" s="122">
        <f t="shared" ref="AD16:AD18" si="3">IF(Q16="Probabilidad",(($M$15-0)),IF(Q16="Impacto",($M$15-($M$15*T16))))</f>
        <v>0.6</v>
      </c>
      <c r="AE16" s="370"/>
      <c r="AF16" s="370"/>
      <c r="AG16" s="373"/>
      <c r="AH16" s="373"/>
      <c r="AI16" s="373"/>
      <c r="AJ16" s="373"/>
      <c r="AK16" s="373"/>
      <c r="AL16" s="373"/>
      <c r="AM16" s="368"/>
      <c r="AN16" s="360"/>
    </row>
    <row r="17" spans="1:40" ht="51" customHeight="1">
      <c r="A17" s="360"/>
      <c r="B17" s="373"/>
      <c r="C17" s="360"/>
      <c r="D17" s="413"/>
      <c r="E17" s="373"/>
      <c r="F17" s="373"/>
      <c r="G17" s="360"/>
      <c r="H17" s="373"/>
      <c r="I17" s="361"/>
      <c r="J17" s="362"/>
      <c r="K17" s="360"/>
      <c r="L17" s="407"/>
      <c r="M17" s="407"/>
      <c r="N17" s="360"/>
      <c r="O17" s="178">
        <v>3</v>
      </c>
      <c r="P17" s="180" t="s">
        <v>161</v>
      </c>
      <c r="Q17" s="121" t="str">
        <f t="shared" si="0"/>
        <v>Probabilidad</v>
      </c>
      <c r="R17" s="121" t="s">
        <v>141</v>
      </c>
      <c r="S17" s="121" t="s">
        <v>148</v>
      </c>
      <c r="T17" s="122">
        <f>VLOOKUP(R17&amp;S17,Hoja1!$Q$4:$R$9,2,0)</f>
        <v>0.45</v>
      </c>
      <c r="U17" s="121" t="s">
        <v>143</v>
      </c>
      <c r="V17" s="121" t="s">
        <v>144</v>
      </c>
      <c r="W17" s="121" t="s">
        <v>145</v>
      </c>
      <c r="X17" s="122">
        <f t="shared" ref="X17:X18" si="4">IF(Q17="Probabilidad",($J$15*T17),IF(Q17="Impacto"," "))</f>
        <v>0.27</v>
      </c>
      <c r="Y17" s="122" t="str">
        <f>IF(Z17&lt;=20%,'Tabla probabilidad'!$B$5,IF(Z17&lt;=40%,'Tabla probabilidad'!$B$6,IF(Z17&lt;=60%,'Tabla probabilidad'!$B$7,IF(Z17&lt;=80%,'Tabla probabilidad'!$B$8,IF(Z17&lt;=100%,'Tabla probabilidad'!$B$9)))))</f>
        <v>Baja</v>
      </c>
      <c r="Z17" s="122">
        <f>IF(R17="Preventivo",(J15-(J15*T17)),IF(R17="Detectivo",(J15-(J15*T17)),IF(R17="Correctivo",(J15))))</f>
        <v>0.32999999999999996</v>
      </c>
      <c r="AA17" s="370"/>
      <c r="AB17" s="370"/>
      <c r="AC17" s="122" t="str">
        <f t="shared" si="1"/>
        <v>Moderado</v>
      </c>
      <c r="AD17" s="122">
        <f t="shared" si="3"/>
        <v>0.6</v>
      </c>
      <c r="AE17" s="370"/>
      <c r="AF17" s="370"/>
      <c r="AG17" s="373"/>
      <c r="AH17" s="373"/>
      <c r="AI17" s="373"/>
      <c r="AJ17" s="373"/>
      <c r="AK17" s="373"/>
      <c r="AL17" s="373"/>
      <c r="AM17" s="368"/>
      <c r="AN17" s="360"/>
    </row>
    <row r="18" spans="1:40" ht="59.25" customHeight="1">
      <c r="A18" s="360"/>
      <c r="B18" s="373"/>
      <c r="C18" s="360"/>
      <c r="D18" s="413"/>
      <c r="E18" s="373"/>
      <c r="F18" s="373"/>
      <c r="G18" s="360"/>
      <c r="H18" s="373"/>
      <c r="I18" s="361"/>
      <c r="J18" s="362"/>
      <c r="K18" s="360"/>
      <c r="L18" s="407"/>
      <c r="M18" s="407"/>
      <c r="N18" s="360"/>
      <c r="O18" s="178">
        <v>4</v>
      </c>
      <c r="P18" s="180" t="s">
        <v>162</v>
      </c>
      <c r="Q18" s="121" t="str">
        <f t="shared" si="0"/>
        <v>Probabilidad</v>
      </c>
      <c r="R18" s="121" t="s">
        <v>141</v>
      </c>
      <c r="S18" s="121" t="s">
        <v>148</v>
      </c>
      <c r="T18" s="122">
        <f>VLOOKUP(R18&amp;S18,Hoja1!$Q$4:$R$9,2,0)</f>
        <v>0.45</v>
      </c>
      <c r="U18" s="121" t="s">
        <v>143</v>
      </c>
      <c r="V18" s="121" t="s">
        <v>144</v>
      </c>
      <c r="W18" s="121" t="s">
        <v>145</v>
      </c>
      <c r="X18" s="122">
        <f t="shared" si="4"/>
        <v>0.27</v>
      </c>
      <c r="Y18" s="122" t="str">
        <f>IF(Z18&lt;=20%,'Tabla probabilidad'!$B$5,IF(Z18&lt;=40%,'Tabla probabilidad'!$B$6,IF(Z18&lt;=60%,'Tabla probabilidad'!$B$7,IF(Z18&lt;=80%,'Tabla probabilidad'!$B$8,IF(Z18&lt;=100%,'Tabla probabilidad'!$B$9)))))</f>
        <v>Baja</v>
      </c>
      <c r="Z18" s="122">
        <f>IF(R18="Preventivo",(J15-(J15*T18)),IF(R18="Detectivo",(J15-(J15*T18)),IF(R18="Correctivo",(J15))))</f>
        <v>0.32999999999999996</v>
      </c>
      <c r="AA18" s="370"/>
      <c r="AB18" s="370"/>
      <c r="AC18" s="122" t="str">
        <f t="shared" si="1"/>
        <v>Moderado</v>
      </c>
      <c r="AD18" s="122">
        <f t="shared" si="3"/>
        <v>0.6</v>
      </c>
      <c r="AE18" s="370"/>
      <c r="AF18" s="370"/>
      <c r="AG18" s="373"/>
      <c r="AH18" s="373"/>
      <c r="AI18" s="373"/>
      <c r="AJ18" s="373"/>
      <c r="AK18" s="373"/>
      <c r="AL18" s="373"/>
      <c r="AM18" s="368"/>
      <c r="AN18" s="360"/>
    </row>
    <row r="19" spans="1:40" ht="33.75" customHeight="1">
      <c r="A19" s="372">
        <v>3</v>
      </c>
      <c r="B19" s="372" t="s">
        <v>163</v>
      </c>
      <c r="C19" s="360" t="s">
        <v>164</v>
      </c>
      <c r="D19" s="412" t="s">
        <v>165</v>
      </c>
      <c r="E19" s="360" t="s">
        <v>166</v>
      </c>
      <c r="F19" s="414" t="s">
        <v>167</v>
      </c>
      <c r="G19" s="360" t="s">
        <v>168</v>
      </c>
      <c r="H19" s="372">
        <v>200</v>
      </c>
      <c r="I19" s="361" t="str">
        <f>IF(H19&lt;=2,'Tabla probabilidad'!$B$5,IF(H19&lt;=24,'Tabla probabilidad'!$B$6,IF(H19&lt;=500,'Tabla probabilidad'!$B$7,IF(H19&lt;=5000,'Tabla probabilidad'!$B$8,IF(H19&gt;5000,'Tabla probabilidad'!$B$9)))))</f>
        <v>Media</v>
      </c>
      <c r="J19" s="362">
        <f>IF(H19&lt;=2,'Tabla probabilidad'!$D$5,IF(H19&lt;=24,'Tabla probabilidad'!$D$6,IF(H19&lt;=500,'Tabla probabilidad'!$D$7,IF(H19&lt;=5000,'Tabla probabilidad'!$D$8,IF(H19&gt;5000,'Tabla probabilidad'!$D$9)))))</f>
        <v>0.6</v>
      </c>
      <c r="K19" s="360" t="s">
        <v>157</v>
      </c>
      <c r="L19" s="360" t="str">
        <f>IF(K19="El riesgo afecta la imagen de alguna área de la organización","Leve",IF(K19="El riesgo afecta la imagen de la entidad internamente, de conocimiento general, nivel interno, alta dirección, contratista y/o de provedores","Menor",IF(K19="El riesgo afecta la imagen de la entidad con algunos usuarios de relevancia frente al logro de los objetivos","Moderado",IF(K19="El riesgo afecta la imagen de de la entidad con efecto publicitario sostenido a nivel del sector justicia","Mayor",IF(K19="El riesgo afecta la imagen de la entidad a nivel nacional, con efecto publicitarios sostenible a nivel país","Catastrófico",IF(K19="Impacto que afecte la ejecución presupuestal en un valor ≥0,5%.","Leve",IF(K19="Impacto que afecte la ejecución presupuestal en un valor ≥1%.","Menor",IF(K19="Impacto que afecte la ejecución presupuestal en un valor ≥5%.","Moderado",IF(K19="Impacto que afecte la ejecución presupuestal en un valor ≥20%.","Mayor",IF(K19="Impacto que afecte la ejecución presupuestal en un valor ≥50%.","Catastrófico",IF(K19="Incumplimiento máximo del 5% de la meta planeada","Leve",IF(K19="Incumplimiento máximo del 15% de la meta planeada","Menor",IF(K19="Incumplimiento máximo del 20% de la meta planeada","Moderado",IF(K19="Incumplimiento máximo del 50% de la meta planeada","Mayor",IF(K19="Incumplimiento máximo del 80% de la meta planeada","Catastrófico",IF(K19="Cualquier afectación a la violacion de los derechos de los ciudadanos se considera con consecuencias altas","Mayor",IF(K19="Cualquier afectación a la violacion de los derechos de los ciudadanos se considera con consecuencias desastrosas","Catastrófico",IF(K19="Afecta la Prestación del Servicio de Administración de Justicia en 5%","Leve",IF(K19="Afecta la Prestación del Servicio de Administración de Justicia en 10%","Menor",IF(K19="Afecta la Prestación del Servicio de Administración de Justicia en 15%","Moderado",IF(K19="Afecta la Prestación del Servicio de Administración de Justicia en 20%","Mayor",IF(K19="Afecta la Prestación del Servicio de Administración de Justicia en más del 50%","Catastrófico",IF(K19="Cualquier acto indebido de los servidores judiciales genera altas consecuencias para la entidad","Mayor",IF(K19="Cualquier acto indebido de los servidores judiciales genera consecuencias desastrosas para la entidad","Catastrófico",IF(K19="Si el hecho llegara a presentarse, tendría consecuencias o efectos mínimos sobre la entidad","Leve",IF(K19="Si el hecho llegara a presentarse, tendría bajo impacto o efecto sobre la entidad","Menor",IF(K19="Si el hecho llegara a presentarse, tendría medianas consecuencias o efectos sobre la entidad","Moderado",IF(K19="Si el hecho llegara a presentarse, tendría altas consecuencias o efectos sobre la entidad","Mayor",IF(K19="Si el hecho llegara a presentarse, tendría desastrosas consecuencias o efectos sobre la entidad","Catastrófico")))))))))))))))))))))))))))))</f>
        <v>Moderado</v>
      </c>
      <c r="M19" s="360" t="str">
        <f>IF(K19="El riesgo afecta la imagen de alguna área de la organización","20%",IF(K19="El riesgo afecta la imagen de la entidad internamente, de conocimiento general, nivel interno, alta dirección, contratista y/o de provedores","40%",IF(K19="El riesgo afecta la imagen de la entidad con algunos usuarios de relevancia frente al logro de los objetivos","60%",IF(K19="El riesgo afecta la imagen de de la entidad con efecto publicitario sostenido a nivel del sector justicia","80%",IF(K19="El riesgo afecta la imagen de la entidad a nivel nacional, con efecto publicitarios sostenible a nivel país","100%",IF(K19="Impacto que afecte la ejecución presupuestal en un valor ≥0,5%.","20%",IF(K19="Impacto que afecte la ejecución presupuestal en un valor ≥1%.","40%",IF(K19="Impacto que afecte la ejecución presupuestal en un valor ≥5%.","60%",IF(K19="Impacto que afecte la ejecución presupuestal en un valor ≥20%.","80%",IF(K19="Impacto que afecte la ejecución presupuestal en un valor ≥50%.","100%",IF(K19="Incumplimiento máximo del 5% de la meta planeada","20%",IF(K19="Incumplimiento máximo del 15% de la meta planeada","40%",IF(K19="Incumplimiento máximo del 20% de la meta planeada","60%",IF(K19="Incumplimiento máximo del 50% de la meta planeada","80%",IF(K19="Incumplimiento máximo del 80% de la meta planeada","100%",IF(K19="Cualquier afectación a la violacion de los derechos de los ciudadanos se considera con consecuencias altas","80%",IF(K19="Cualquier afectación a la violacion de los derechos de los ciudadanos se considera con consecuencias desastrosas","100%",IF(K19="Afecta la Prestación del Servicio de Administración de Justicia en 5%","20%",IF(K19="Afecta la Prestación del Servicio de Administración de Justicia en 10%","40%",IF(K19="Afecta la Prestación del Servicio de Administración de Justicia en 15%","60%",IF(K19="Afecta la Prestación del Servicio de Administración de Justicia en 20%","80%",IF(K19="Afecta la Prestación del Servicio de Administración de Justicia en más del 50%","100%",IF(K19="Cualquier acto indebido de los servidores judiciales genera altas consecuencias para la entidad","80%",IF(K19="Cualquier acto indebido de los servidores judiciales genera consecuencias desastrosas para la entidad","100%",IF(K19="Si el hecho llegara a presentarse, tendría consecuencias o efectos mínimos sobre la entidad","20%",IF(K19="Si el hecho llegara a presentarse, tendría bajo impacto o efecto sobre la entidad","40%",IF(K19="Si el hecho llegara a presentarse, tendría medianas consecuencias o efectos sobre la entidad","60%",IF(K19="Si el hecho llegara a presentarse, tendría altas consecuencias o efectos sobre la entidad","80%",IF(K19="Si el hecho llegara a presentarse, tendría desastrosas consecuencias o efectos sobre la entidad","100%")))))))))))))))))))))))))))))</f>
        <v>60%</v>
      </c>
      <c r="N19" s="360" t="str">
        <f>VLOOKUP((I19&amp;L19),Hoja1!$B$4:$C$28,2,0)</f>
        <v>Moderado</v>
      </c>
      <c r="O19" s="121">
        <v>1</v>
      </c>
      <c r="P19" s="177" t="s">
        <v>169</v>
      </c>
      <c r="Q19" s="121" t="str">
        <f t="shared" si="0"/>
        <v>Probabilidad</v>
      </c>
      <c r="R19" s="121" t="s">
        <v>141</v>
      </c>
      <c r="S19" s="121" t="s">
        <v>148</v>
      </c>
      <c r="T19" s="122">
        <f>VLOOKUP(R19&amp;S19,Hoja1!$Q$4:$R$9,2,0)</f>
        <v>0.45</v>
      </c>
      <c r="U19" s="121" t="s">
        <v>143</v>
      </c>
      <c r="V19" s="121" t="s">
        <v>144</v>
      </c>
      <c r="W19" s="121" t="s">
        <v>145</v>
      </c>
      <c r="X19" s="122">
        <f>IF(Q19="Probabilidad",($J$19*T19),IF(Q19="Impacto"," "))</f>
        <v>0.27</v>
      </c>
      <c r="Y19" s="122" t="str">
        <f>IF(Z19&lt;=20%,'Tabla probabilidad'!$B$5,IF(Z19&lt;=40%,'Tabla probabilidad'!$B$6,IF(Z19&lt;=60%,'Tabla probabilidad'!$B$7,IF(Z19&lt;=80%,'Tabla probabilidad'!$B$8,IF(Z19&lt;=100%,'Tabla probabilidad'!$B$9)))))</f>
        <v>Baja</v>
      </c>
      <c r="Z19" s="122">
        <f>IF(R19="Preventivo",(J19-(J19*T19)),IF(R19="Detectivo",(J19-(J19*T19)),IF(R19="Correctivo",(J19))))</f>
        <v>0.32999999999999996</v>
      </c>
      <c r="AA19" s="369" t="str">
        <f>IF(AB19&lt;=20%,'Tabla probabilidad'!$B$5,IF(AB19&lt;=40%,'Tabla probabilidad'!$B$6,IF(AB19&lt;=60%,'Tabla probabilidad'!$B$7,IF(AB19&lt;=80%,'Tabla probabilidad'!$B$8,IF(AB19&lt;=100%,'Tabla probabilidad'!$B$9)))))</f>
        <v>Baja</v>
      </c>
      <c r="AB19" s="369">
        <f>AVERAGE(Z19:Z22)</f>
        <v>0.36</v>
      </c>
      <c r="AC19" s="122" t="str">
        <f t="shared" si="1"/>
        <v>Moderado</v>
      </c>
      <c r="AD19" s="122">
        <f>IF(Q19="Probabilidad",(($M$19-0)),IF(Q19="Impacto",($M$19-($M$19*T19))))</f>
        <v>0.6</v>
      </c>
      <c r="AE19" s="369" t="str">
        <f>IF(AF19&lt;=20%,"Leve",IF(AF19&lt;=40%,"Menor",IF(AF19&lt;=60%,"Moderado",IF(AF19&lt;=80%,"Mayor",IF(AF19&lt;=100%,"Catastrófico")))))</f>
        <v>Moderado</v>
      </c>
      <c r="AF19" s="369">
        <f>AVERAGE(AD19:AD22)</f>
        <v>0.6</v>
      </c>
      <c r="AG19" s="372" t="str">
        <f>VLOOKUP(AA19&amp;AE19,Hoja1!$B$4:$C$28,2,0)</f>
        <v>Moderado</v>
      </c>
      <c r="AH19" s="372" t="s">
        <v>146</v>
      </c>
      <c r="AI19" s="372"/>
      <c r="AJ19" s="372"/>
      <c r="AK19" s="406"/>
      <c r="AL19" s="372"/>
      <c r="AM19" s="367"/>
      <c r="AN19" s="360"/>
    </row>
    <row r="20" spans="1:40">
      <c r="A20" s="373"/>
      <c r="B20" s="373"/>
      <c r="C20" s="360"/>
      <c r="D20" s="413"/>
      <c r="E20" s="360"/>
      <c r="F20" s="360"/>
      <c r="G20" s="360"/>
      <c r="H20" s="373"/>
      <c r="I20" s="361"/>
      <c r="J20" s="362"/>
      <c r="K20" s="360"/>
      <c r="L20" s="407"/>
      <c r="M20" s="407"/>
      <c r="N20" s="360"/>
      <c r="O20" s="121">
        <v>2</v>
      </c>
      <c r="P20" s="177" t="s">
        <v>170</v>
      </c>
      <c r="Q20" s="121" t="str">
        <f t="shared" si="0"/>
        <v>Probabilidad</v>
      </c>
      <c r="R20" s="121" t="s">
        <v>141</v>
      </c>
      <c r="S20" s="121" t="s">
        <v>148</v>
      </c>
      <c r="T20" s="122">
        <f>VLOOKUP(R20&amp;S20,Hoja1!$Q$4:$R$9,2,0)</f>
        <v>0.45</v>
      </c>
      <c r="U20" s="121" t="s">
        <v>143</v>
      </c>
      <c r="V20" s="121" t="s">
        <v>144</v>
      </c>
      <c r="W20" s="121" t="s">
        <v>145</v>
      </c>
      <c r="X20" s="122">
        <f t="shared" ref="X20:X22" si="5">IF(Q20="Probabilidad",($J$19*T20),IF(Q20="Impacto"," "))</f>
        <v>0.27</v>
      </c>
      <c r="Y20" s="122" t="str">
        <f>IF(Z20&lt;=20%,'Tabla probabilidad'!$B$5,IF(Z20&lt;=40%,'Tabla probabilidad'!$B$6,IF(Z20&lt;=60%,'Tabla probabilidad'!$B$7,IF(Z20&lt;=80%,'Tabla probabilidad'!$B$8,IF(Z20&lt;=100%,'Tabla probabilidad'!$B$9)))))</f>
        <v>Baja</v>
      </c>
      <c r="Z20" s="122">
        <f>IF(R20="Preventivo",(J19-(J19*T20)),IF(R20="Detectivo",(J19-(J19*T20)),IF(R20="Correctivo",(J19))))</f>
        <v>0.32999999999999996</v>
      </c>
      <c r="AA20" s="370"/>
      <c r="AB20" s="370"/>
      <c r="AC20" s="122" t="str">
        <f t="shared" si="1"/>
        <v>Moderado</v>
      </c>
      <c r="AD20" s="122">
        <f t="shared" ref="AD20:AD22" si="6">IF(Q20="Probabilidad",(($M$19-0)),IF(Q20="Impacto",($M$19-($M$19*T20))))</f>
        <v>0.6</v>
      </c>
      <c r="AE20" s="370"/>
      <c r="AF20" s="370"/>
      <c r="AG20" s="373"/>
      <c r="AH20" s="373"/>
      <c r="AI20" s="373"/>
      <c r="AJ20" s="373"/>
      <c r="AK20" s="373"/>
      <c r="AL20" s="373"/>
      <c r="AM20" s="368"/>
      <c r="AN20" s="360"/>
    </row>
    <row r="21" spans="1:40" ht="38.25">
      <c r="A21" s="373"/>
      <c r="B21" s="373"/>
      <c r="C21" s="360"/>
      <c r="D21" s="413"/>
      <c r="E21" s="360"/>
      <c r="F21" s="360"/>
      <c r="G21" s="360"/>
      <c r="H21" s="373"/>
      <c r="I21" s="361"/>
      <c r="J21" s="362"/>
      <c r="K21" s="360"/>
      <c r="L21" s="407"/>
      <c r="M21" s="407"/>
      <c r="N21" s="360"/>
      <c r="O21" s="121">
        <v>3</v>
      </c>
      <c r="P21" s="177" t="s">
        <v>171</v>
      </c>
      <c r="Q21" s="121" t="str">
        <f t="shared" si="0"/>
        <v>Probabilidad</v>
      </c>
      <c r="R21" s="121" t="s">
        <v>172</v>
      </c>
      <c r="S21" s="121" t="s">
        <v>148</v>
      </c>
      <c r="T21" s="122">
        <f>VLOOKUP(R21&amp;S21,Hoja1!$Q$4:$R$9,2,0)</f>
        <v>0.35</v>
      </c>
      <c r="U21" s="121" t="s">
        <v>143</v>
      </c>
      <c r="V21" s="121" t="s">
        <v>144</v>
      </c>
      <c r="W21" s="121" t="s">
        <v>145</v>
      </c>
      <c r="X21" s="122">
        <f t="shared" si="5"/>
        <v>0.21</v>
      </c>
      <c r="Y21" s="122" t="str">
        <f>IF(Z21&lt;=20%,'Tabla probabilidad'!$B$5,IF(Z21&lt;=40%,'Tabla probabilidad'!$B$6,IF(Z21&lt;=60%,'Tabla probabilidad'!$B$7,IF(Z21&lt;=80%,'Tabla probabilidad'!$B$8,IF(Z21&lt;=100%,'Tabla probabilidad'!$B$9)))))</f>
        <v>Baja</v>
      </c>
      <c r="Z21" s="122">
        <f>IF(R21="Preventivo",(J19-(J19*T21)),IF(R21="Detectivo",(J19-(J19*T21)),IF(R21="Correctivo",(J19))))</f>
        <v>0.39</v>
      </c>
      <c r="AA21" s="370"/>
      <c r="AB21" s="370"/>
      <c r="AC21" s="122" t="str">
        <f t="shared" si="1"/>
        <v>Moderado</v>
      </c>
      <c r="AD21" s="122">
        <f t="shared" si="6"/>
        <v>0.6</v>
      </c>
      <c r="AE21" s="370"/>
      <c r="AF21" s="370"/>
      <c r="AG21" s="373"/>
      <c r="AH21" s="373"/>
      <c r="AI21" s="373"/>
      <c r="AJ21" s="373"/>
      <c r="AK21" s="373"/>
      <c r="AL21" s="373"/>
      <c r="AM21" s="368"/>
      <c r="AN21" s="360"/>
    </row>
    <row r="22" spans="1:40" ht="61.5" customHeight="1">
      <c r="A22" s="374"/>
      <c r="B22" s="373"/>
      <c r="C22" s="360"/>
      <c r="D22" s="413"/>
      <c r="E22" s="360"/>
      <c r="F22" s="360"/>
      <c r="G22" s="360"/>
      <c r="H22" s="374"/>
      <c r="I22" s="361"/>
      <c r="J22" s="362"/>
      <c r="K22" s="360"/>
      <c r="L22" s="407"/>
      <c r="M22" s="407"/>
      <c r="N22" s="360"/>
      <c r="O22" s="121">
        <v>4</v>
      </c>
      <c r="P22" s="177" t="s">
        <v>173</v>
      </c>
      <c r="Q22" s="121" t="str">
        <f t="shared" si="0"/>
        <v>Probabilidad</v>
      </c>
      <c r="R22" s="121" t="s">
        <v>172</v>
      </c>
      <c r="S22" s="121" t="s">
        <v>148</v>
      </c>
      <c r="T22" s="122">
        <f>VLOOKUP(R22&amp;S22,Hoja1!$Q$4:$R$9,2,0)</f>
        <v>0.35</v>
      </c>
      <c r="U22" s="121" t="s">
        <v>143</v>
      </c>
      <c r="V22" s="121" t="s">
        <v>144</v>
      </c>
      <c r="W22" s="121" t="s">
        <v>145</v>
      </c>
      <c r="X22" s="122">
        <f t="shared" si="5"/>
        <v>0.21</v>
      </c>
      <c r="Y22" s="122" t="str">
        <f>IF(Z22&lt;=20%,'Tabla probabilidad'!$B$5,IF(Z22&lt;=40%,'Tabla probabilidad'!$B$6,IF(Z22&lt;=60%,'Tabla probabilidad'!$B$7,IF(Z22&lt;=80%,'Tabla probabilidad'!$B$8,IF(Z22&lt;=100%,'Tabla probabilidad'!$B$9)))))</f>
        <v>Baja</v>
      </c>
      <c r="Z22" s="122">
        <f>IF(R22="Preventivo",(J19-(J19*T22)),IF(R22="Detectivo",(J19-(J19*T22)),IF(R22="Correctivo",(J19))))</f>
        <v>0.39</v>
      </c>
      <c r="AA22" s="370"/>
      <c r="AB22" s="370"/>
      <c r="AC22" s="122" t="str">
        <f t="shared" si="1"/>
        <v>Moderado</v>
      </c>
      <c r="AD22" s="122">
        <f t="shared" si="6"/>
        <v>0.6</v>
      </c>
      <c r="AE22" s="370"/>
      <c r="AF22" s="370"/>
      <c r="AG22" s="373"/>
      <c r="AH22" s="373"/>
      <c r="AI22" s="373"/>
      <c r="AJ22" s="373"/>
      <c r="AK22" s="373"/>
      <c r="AL22" s="373"/>
      <c r="AM22" s="368"/>
      <c r="AN22" s="360"/>
    </row>
    <row r="23" spans="1:40" ht="55.5" customHeight="1">
      <c r="A23" s="360">
        <v>4</v>
      </c>
      <c r="B23" s="372" t="s">
        <v>174</v>
      </c>
      <c r="C23" s="360" t="s">
        <v>134</v>
      </c>
      <c r="D23" s="412" t="s">
        <v>175</v>
      </c>
      <c r="E23" s="360" t="s">
        <v>176</v>
      </c>
      <c r="F23" s="360" t="s">
        <v>177</v>
      </c>
      <c r="G23" s="360" t="s">
        <v>178</v>
      </c>
      <c r="H23" s="360">
        <v>200</v>
      </c>
      <c r="I23" s="361" t="str">
        <f>IF(H23&lt;=2,'Tabla probabilidad'!$B$5,IF(H23&lt;=24,'Tabla probabilidad'!$B$6,IF(H23&lt;=500,'Tabla probabilidad'!$B$7,IF(H23&lt;=5000,'Tabla probabilidad'!$B$8,IF(H23&gt;5000,'Tabla probabilidad'!$B$9)))))</f>
        <v>Media</v>
      </c>
      <c r="J23" s="362">
        <f>IF(H23&lt;=2,'Tabla probabilidad'!$D$5,IF(H23&lt;=24,'Tabla probabilidad'!$D$6,IF(H23&lt;=500,'Tabla probabilidad'!$D$7,IF(H23&lt;=5000,'Tabla probabilidad'!$D$8,IF(H23&gt;5000,'Tabla probabilidad'!$D$9)))))</f>
        <v>0.6</v>
      </c>
      <c r="K23" s="360" t="s">
        <v>179</v>
      </c>
      <c r="L23" s="360" t="str">
        <f>IF(K23="El riesgo afecta la imagen de alguna área de la organización","Leve",IF(K23="El riesgo afecta la imagen de la entidad internamente, de conocimiento general, nivel interno, alta dirección, contratista y/o de provedores","Menor",IF(K23="El riesgo afecta la imagen de la entidad con algunos usuarios de relevancia frente al logro de los objetivos","Moderado",IF(K23="El riesgo afecta la imagen de de la entidad con efecto publicitario sostenido a nivel del sector justicia","Mayor",IF(K23="El riesgo afecta la imagen de la entidad a nivel nacional, con efecto publicitarios sostenible a nivel país","Catastrófico",IF(K23="Impacto que afecte la ejecución presupuestal en un valor ≥0,5%.","Leve",IF(K23="Impacto que afecte la ejecución presupuestal en un valor ≥1%.","Menor",IF(K23="Impacto que afecte la ejecución presupuestal en un valor ≥5%.","Moderado",IF(K23="Impacto que afecte la ejecución presupuestal en un valor ≥20%.","Mayor",IF(K23="Impacto que afecte la ejecución presupuestal en un valor ≥50%.","Catastrófico",IF(K23="Incumplimiento máximo del 5% de la meta planeada","Leve",IF(K23="Incumplimiento máximo del 15% de la meta planeada","Menor",IF(K23="Incumplimiento máximo del 20% de la meta planeada","Moderado",IF(K23="Incumplimiento máximo del 50% de la meta planeada","Mayor",IF(K23="Incumplimiento máximo del 80% de la meta planeada","Catastrófico",IF(K23="Cualquier afectación a la violacion de los derechos de los ciudadanos se considera con consecuencias altas","Mayor",IF(K23="Cualquier afectación a la violacion de los derechos de los ciudadanos se considera con consecuencias desastrosas","Catastrófico",IF(K23="Afecta la Prestación del Servicio de Administración de Justicia en 5%","Leve",IF(K23="Afecta la Prestación del Servicio de Administración de Justicia en 10%","Menor",IF(K23="Afecta la Prestación del Servicio de Administración de Justicia en 15%","Moderado",IF(K23="Afecta la Prestación del Servicio de Administración de Justicia en 20%","Mayor",IF(K23="Afecta la Prestación del Servicio de Administración de Justicia en más del 50%","Catastrófico",IF(K23="Cualquier acto indebido de los servidores judiciales genera altas consecuencias para la entidad","Mayor",IF(K23="Cualquier acto indebido de los servidores judiciales genera consecuencias desastrosas para la entidad","Catastrófico",IF(K23="Si el hecho llegara a presentarse, tendría consecuencias o efectos mínimos sobre la entidad","Leve",IF(K23="Si el hecho llegara a presentarse, tendría bajo impacto o efecto sobre la entidad","Menor",IF(K23="Si el hecho llegara a presentarse, tendría medianas consecuencias o efectos sobre la entidad","Moderado",IF(K23="Si el hecho llegara a presentarse, tendría altas consecuencias o efectos sobre la entidad","Mayor",IF(K23="Si el hecho llegara a presentarse, tendría desastrosas consecuencias o efectos sobre la entidad","Catastrófico")))))))))))))))))))))))))))))</f>
        <v>Mayor</v>
      </c>
      <c r="M23" s="360" t="str">
        <f>IF(K23="El riesgo afecta la imagen de alguna área de la organización","20%",IF(K23="El riesgo afecta la imagen de la entidad internamente, de conocimiento general, nivel interno, alta dirección, contratista y/o de provedores","40%",IF(K23="El riesgo afecta la imagen de la entidad con algunos usuarios de relevancia frente al logro de los objetivos","60%",IF(K23="El riesgo afecta la imagen de de la entidad con efecto publicitario sostenido a nivel del sector justicia","80%",IF(K23="El riesgo afecta la imagen de la entidad a nivel nacional, con efecto publicitarios sostenible a nivel país","100%",IF(K23="Impacto que afecte la ejecución presupuestal en un valor ≥0,5%.","20%",IF(K23="Impacto que afecte la ejecución presupuestal en un valor ≥1%.","40%",IF(K23="Impacto que afecte la ejecución presupuestal en un valor ≥5%.","60%",IF(K23="Impacto que afecte la ejecución presupuestal en un valor ≥20%.","80%",IF(K23="Impacto que afecte la ejecución presupuestal en un valor ≥50%.","100%",IF(K23="Incumplimiento máximo del 5% de la meta planeada","20%",IF(K23="Incumplimiento máximo del 15% de la meta planeada","40%",IF(K23="Incumplimiento máximo del 20% de la meta planeada","60%",IF(K23="Incumplimiento máximo del 50% de la meta planeada","80%",IF(K23="Incumplimiento máximo del 80% de la meta planeada","100%",IF(K23="Cualquier afectación a la violacion de los derechos de los ciudadanos se considera con consecuencias altas","80%",IF(K23="Cualquier afectación a la violacion de los derechos de los ciudadanos se considera con consecuencias desastrosas","100%",IF(K23="Afecta la Prestación del Servicio de Administración de Justicia en 5%","20%",IF(K23="Afecta la Prestación del Servicio de Administración de Justicia en 10%","40%",IF(K23="Afecta la Prestación del Servicio de Administración de Justicia en 15%","60%",IF(K23="Afecta la Prestación del Servicio de Administración de Justicia en 20%","80%",IF(K23="Afecta la Prestación del Servicio de Administración de Justicia en más del 50%","100%",IF(K23="Cualquier acto indebido de los servidores judiciales genera altas consecuencias para la entidad","80%",IF(K23="Cualquier acto indebido de los servidores judiciales genera consecuencias desastrosas para la entidad","100%",IF(K23="Si el hecho llegara a presentarse, tendría consecuencias o efectos mínimos sobre la entidad","20%",IF(K23="Si el hecho llegara a presentarse, tendría bajo impacto o efecto sobre la entidad","40%",IF(K23="Si el hecho llegara a presentarse, tendría medianas consecuencias o efectos sobre la entidad","60%",IF(K23="Si el hecho llegara a presentarse, tendría altas consecuencias o efectos sobre la entidad","80%",IF(K23="Si el hecho llegara a presentarse, tendría desastrosas consecuencias o efectos sobre la entidad","100%")))))))))))))))))))))))))))))</f>
        <v>80%</v>
      </c>
      <c r="N23" s="360" t="str">
        <f>VLOOKUP((I23&amp;L23),Hoja1!$B$4:$C$28,2,0)</f>
        <v xml:space="preserve">Alto </v>
      </c>
      <c r="O23" s="121">
        <v>1</v>
      </c>
      <c r="P23" s="181" t="s">
        <v>180</v>
      </c>
      <c r="Q23" s="121" t="str">
        <f t="shared" ref="Q23:Q27" si="7">IF(R23="Preventivo","Probabilidad",IF(R23="Detectivo","Probabilidad", IF(R23="Correctivo","Impacto")))</f>
        <v>Probabilidad</v>
      </c>
      <c r="R23" s="121" t="s">
        <v>141</v>
      </c>
      <c r="S23" s="121" t="s">
        <v>148</v>
      </c>
      <c r="T23" s="122">
        <f>VLOOKUP(R23&amp;S23,Hoja1!$Q$4:$R$9,2,0)</f>
        <v>0.45</v>
      </c>
      <c r="U23" s="121" t="s">
        <v>143</v>
      </c>
      <c r="V23" s="121" t="s">
        <v>144</v>
      </c>
      <c r="W23" s="121" t="s">
        <v>145</v>
      </c>
      <c r="X23" s="122">
        <f>IF(Q23="Probabilidad",($J$23*T23),IF(Q23="Impacto"," "))</f>
        <v>0.27</v>
      </c>
      <c r="Y23" s="122" t="str">
        <f>IF(Z23&lt;=20%,'Tabla probabilidad'!$B$5,IF(Z23&lt;=40%,'Tabla probabilidad'!$B$6,IF(Z23&lt;=60%,'Tabla probabilidad'!$B$7,IF(Z23&lt;=80%,'Tabla probabilidad'!$B$8,IF(Z23&lt;=100%,'Tabla probabilidad'!$B$9)))))</f>
        <v>Baja</v>
      </c>
      <c r="Z23" s="122">
        <f>IF(R23="Preventivo",(J23-(J23*T23)),IF(R23="Detectivo",(J23-(J23*T23)),IF(R23="Correctivo",(J23))))</f>
        <v>0.32999999999999996</v>
      </c>
      <c r="AA23" s="369" t="str">
        <f>IF(AB23&lt;=20%,'Tabla probabilidad'!$B$5,IF(AB23&lt;=40%,'Tabla probabilidad'!$B$6,IF(AB23&lt;=60%,'Tabla probabilidad'!$B$7,IF(AB23&lt;=80%,'Tabla probabilidad'!$B$8,IF(AB23&lt;=100%,'Tabla probabilidad'!$B$9)))))</f>
        <v>Baja</v>
      </c>
      <c r="AB23" s="369">
        <f>AVERAGE(Z23:Z27)</f>
        <v>0.32400000000000001</v>
      </c>
      <c r="AC23" s="122" t="str">
        <f t="shared" ref="AC23:AC27" si="8">IF(AD23&lt;=20%,"Leve",IF(AD23&lt;=40%,"Menor",IF(AD23&lt;=60%,"Moderado",IF(AD23&lt;=80%,"Mayor",IF(AD23&lt;=100%,"Catastrófico")))))</f>
        <v>Mayor</v>
      </c>
      <c r="AD23" s="122">
        <f>IF(Q23="Probabilidad",(($M$23-0)),IF(Q23="Impacto",($M$23-($M$23*T23))))</f>
        <v>0.8</v>
      </c>
      <c r="AE23" s="369" t="str">
        <f>IF(AF23&lt;=20%,"Leve",IF(AF23&lt;=40%,"Menor",IF(AF23&lt;=60%,"Moderado",IF(AF23&lt;=80%,"Mayor",IF(AF23&lt;=100%,"Catastrófico")))))</f>
        <v>Mayor</v>
      </c>
      <c r="AF23" s="369">
        <f>AVERAGE(AD23:AD27)</f>
        <v>0.8</v>
      </c>
      <c r="AG23" s="372" t="str">
        <f>VLOOKUP(AA23&amp;AE23,Hoja1!$B$4:$C$28,2,0)</f>
        <v xml:space="preserve">Alto </v>
      </c>
      <c r="AH23" s="372" t="s">
        <v>146</v>
      </c>
      <c r="AI23" s="372"/>
      <c r="AJ23" s="372"/>
      <c r="AK23" s="406"/>
      <c r="AL23" s="372"/>
      <c r="AM23" s="409"/>
      <c r="AN23" s="360"/>
    </row>
    <row r="24" spans="1:40" ht="47.25" customHeight="1">
      <c r="A24" s="360"/>
      <c r="B24" s="373"/>
      <c r="C24" s="360"/>
      <c r="D24" s="413"/>
      <c r="E24" s="360"/>
      <c r="F24" s="360"/>
      <c r="G24" s="360"/>
      <c r="H24" s="360"/>
      <c r="I24" s="361"/>
      <c r="J24" s="362"/>
      <c r="K24" s="360"/>
      <c r="L24" s="407"/>
      <c r="M24" s="407"/>
      <c r="N24" s="360"/>
      <c r="O24" s="121">
        <v>2</v>
      </c>
      <c r="P24" s="139" t="s">
        <v>181</v>
      </c>
      <c r="Q24" s="121" t="str">
        <f t="shared" si="7"/>
        <v>Probabilidad</v>
      </c>
      <c r="R24" s="121" t="s">
        <v>141</v>
      </c>
      <c r="S24" s="121" t="s">
        <v>148</v>
      </c>
      <c r="T24" s="122">
        <f>VLOOKUP(R24&amp;S24,Hoja1!$Q$4:$R$9,2,0)</f>
        <v>0.45</v>
      </c>
      <c r="U24" s="121" t="s">
        <v>143</v>
      </c>
      <c r="V24" s="121" t="s">
        <v>144</v>
      </c>
      <c r="W24" s="121" t="s">
        <v>145</v>
      </c>
      <c r="X24" s="122">
        <f t="shared" ref="X24:X27" si="9">IF(Q24="Probabilidad",($J$23*T24),IF(Q24="Impacto"," "))</f>
        <v>0.27</v>
      </c>
      <c r="Y24" s="122" t="str">
        <f>IF(Z24&lt;=20%,'Tabla probabilidad'!$B$5,IF(Z24&lt;=40%,'Tabla probabilidad'!$B$6,IF(Z24&lt;=60%,'Tabla probabilidad'!$B$7,IF(Z24&lt;=80%,'Tabla probabilidad'!$B$8,IF(Z24&lt;=100%,'Tabla probabilidad'!$B$9)))))</f>
        <v>Baja</v>
      </c>
      <c r="Z24" s="122">
        <f>IF(R24="Preventivo",(J23-(J23*T24)),IF(R24="Detectivo",(J23-(J23*T24)),IF(R24="Correctivo",(J23))))</f>
        <v>0.32999999999999996</v>
      </c>
      <c r="AA24" s="370"/>
      <c r="AB24" s="370"/>
      <c r="AC24" s="122" t="str">
        <f t="shared" si="8"/>
        <v>Mayor</v>
      </c>
      <c r="AD24" s="122">
        <f t="shared" ref="AD24:AD27" si="10">IF(Q24="Probabilidad",(($M$23-0)),IF(Q24="Impacto",($M$23-($M$23*T24))))</f>
        <v>0.8</v>
      </c>
      <c r="AE24" s="370"/>
      <c r="AF24" s="370"/>
      <c r="AG24" s="373"/>
      <c r="AH24" s="373"/>
      <c r="AI24" s="373"/>
      <c r="AJ24" s="373"/>
      <c r="AK24" s="373"/>
      <c r="AL24" s="373"/>
      <c r="AM24" s="410"/>
      <c r="AN24" s="360"/>
    </row>
    <row r="25" spans="1:40" ht="30">
      <c r="A25" s="360"/>
      <c r="B25" s="373"/>
      <c r="C25" s="360"/>
      <c r="D25" s="413"/>
      <c r="E25" s="360"/>
      <c r="F25" s="360"/>
      <c r="G25" s="360"/>
      <c r="H25" s="360"/>
      <c r="I25" s="361"/>
      <c r="J25" s="362"/>
      <c r="K25" s="360"/>
      <c r="L25" s="407"/>
      <c r="M25" s="407"/>
      <c r="N25" s="360"/>
      <c r="O25" s="121">
        <v>3</v>
      </c>
      <c r="P25" s="139" t="s">
        <v>182</v>
      </c>
      <c r="Q25" s="121" t="str">
        <f t="shared" si="7"/>
        <v>Probabilidad</v>
      </c>
      <c r="R25" s="121" t="s">
        <v>141</v>
      </c>
      <c r="S25" s="121" t="s">
        <v>142</v>
      </c>
      <c r="T25" s="122">
        <f>VLOOKUP(R25&amp;S25,Hoja1!$Q$4:$R$9,2,0)</f>
        <v>0.5</v>
      </c>
      <c r="U25" s="121" t="s">
        <v>143</v>
      </c>
      <c r="V25" s="121" t="s">
        <v>144</v>
      </c>
      <c r="W25" s="121" t="s">
        <v>145</v>
      </c>
      <c r="X25" s="122">
        <f t="shared" si="9"/>
        <v>0.3</v>
      </c>
      <c r="Y25" s="122" t="str">
        <f>IF(Z25&lt;=20%,'Tabla probabilidad'!$B$5,IF(Z25&lt;=40%,'Tabla probabilidad'!$B$6,IF(Z25&lt;=60%,'Tabla probabilidad'!$B$7,IF(Z25&lt;=80%,'Tabla probabilidad'!$B$8,IF(Z25&lt;=100%,'Tabla probabilidad'!$B$9)))))</f>
        <v>Baja</v>
      </c>
      <c r="Z25" s="122">
        <f>IF(R25="Preventivo",(J23-(J23*T25)),IF(R25="Detectivo",(J23-(J23*T25)),IF(R25="Correctivo",(J23))))</f>
        <v>0.3</v>
      </c>
      <c r="AA25" s="370"/>
      <c r="AB25" s="370"/>
      <c r="AC25" s="122" t="str">
        <f t="shared" si="8"/>
        <v>Mayor</v>
      </c>
      <c r="AD25" s="122">
        <f t="shared" si="10"/>
        <v>0.8</v>
      </c>
      <c r="AE25" s="370"/>
      <c r="AF25" s="370"/>
      <c r="AG25" s="373"/>
      <c r="AH25" s="373"/>
      <c r="AI25" s="373"/>
      <c r="AJ25" s="373"/>
      <c r="AK25" s="373"/>
      <c r="AL25" s="373"/>
      <c r="AM25" s="410"/>
      <c r="AN25" s="360"/>
    </row>
    <row r="26" spans="1:40" ht="66" customHeight="1">
      <c r="A26" s="360"/>
      <c r="B26" s="373"/>
      <c r="C26" s="360"/>
      <c r="D26" s="413"/>
      <c r="E26" s="360"/>
      <c r="F26" s="360"/>
      <c r="G26" s="360"/>
      <c r="H26" s="360"/>
      <c r="I26" s="361"/>
      <c r="J26" s="362"/>
      <c r="K26" s="360"/>
      <c r="L26" s="407"/>
      <c r="M26" s="407"/>
      <c r="N26" s="360"/>
      <c r="O26" s="121">
        <v>4</v>
      </c>
      <c r="P26" s="139" t="s">
        <v>183</v>
      </c>
      <c r="Q26" s="121" t="str">
        <f t="shared" si="7"/>
        <v>Probabilidad</v>
      </c>
      <c r="R26" s="121" t="s">
        <v>141</v>
      </c>
      <c r="S26" s="121" t="s">
        <v>148</v>
      </c>
      <c r="T26" s="122">
        <f>VLOOKUP(R26&amp;S26,Hoja1!$Q$4:$R$9,2,0)</f>
        <v>0.45</v>
      </c>
      <c r="U26" s="121" t="s">
        <v>143</v>
      </c>
      <c r="V26" s="121" t="s">
        <v>144</v>
      </c>
      <c r="W26" s="121" t="s">
        <v>145</v>
      </c>
      <c r="X26" s="122">
        <f t="shared" si="9"/>
        <v>0.27</v>
      </c>
      <c r="Y26" s="122" t="str">
        <f>IF(Z26&lt;=20%,'Tabla probabilidad'!$B$5,IF(Z26&lt;=40%,'Tabla probabilidad'!$B$6,IF(Z26&lt;=60%,'Tabla probabilidad'!$B$7,IF(Z26&lt;=80%,'Tabla probabilidad'!$B$8,IF(Z26&lt;=100%,'Tabla probabilidad'!$B$9)))))</f>
        <v>Baja</v>
      </c>
      <c r="Z26" s="122">
        <f>IF(R26="Preventivo",(J23-(J23*T26)),IF(R26="Detectivo",(J23-(J23*T26)),IF(R26="Correctivo",(J23))))</f>
        <v>0.32999999999999996</v>
      </c>
      <c r="AA26" s="370"/>
      <c r="AB26" s="370"/>
      <c r="AC26" s="122" t="str">
        <f t="shared" si="8"/>
        <v>Mayor</v>
      </c>
      <c r="AD26" s="122">
        <f t="shared" si="10"/>
        <v>0.8</v>
      </c>
      <c r="AE26" s="370"/>
      <c r="AF26" s="370"/>
      <c r="AG26" s="373"/>
      <c r="AH26" s="373"/>
      <c r="AI26" s="373"/>
      <c r="AJ26" s="373"/>
      <c r="AK26" s="373"/>
      <c r="AL26" s="373"/>
      <c r="AM26" s="410"/>
      <c r="AN26" s="360"/>
    </row>
    <row r="27" spans="1:40" ht="50.25" customHeight="1">
      <c r="A27" s="360"/>
      <c r="B27" s="374"/>
      <c r="C27" s="360"/>
      <c r="D27" s="417"/>
      <c r="E27" s="360"/>
      <c r="F27" s="360"/>
      <c r="G27" s="360"/>
      <c r="H27" s="360"/>
      <c r="I27" s="361"/>
      <c r="J27" s="362"/>
      <c r="K27" s="360"/>
      <c r="L27" s="407"/>
      <c r="M27" s="407"/>
      <c r="N27" s="360"/>
      <c r="O27" s="121">
        <v>5</v>
      </c>
      <c r="P27" s="139" t="s">
        <v>184</v>
      </c>
      <c r="Q27" s="121" t="str">
        <f t="shared" si="7"/>
        <v>Probabilidad</v>
      </c>
      <c r="R27" s="121" t="s">
        <v>141</v>
      </c>
      <c r="S27" s="121" t="s">
        <v>148</v>
      </c>
      <c r="T27" s="122">
        <f>VLOOKUP(R27&amp;S27,Hoja1!$Q$4:$R$9,2,0)</f>
        <v>0.45</v>
      </c>
      <c r="U27" s="121" t="s">
        <v>143</v>
      </c>
      <c r="V27" s="121" t="s">
        <v>144</v>
      </c>
      <c r="W27" s="121" t="s">
        <v>145</v>
      </c>
      <c r="X27" s="122">
        <f t="shared" si="9"/>
        <v>0.27</v>
      </c>
      <c r="Y27" s="122" t="str">
        <f>IF(Z27&lt;=20%,'Tabla probabilidad'!$B$5,IF(Z27&lt;=40%,'Tabla probabilidad'!$B$6,IF(Z27&lt;=60%,'Tabla probabilidad'!$B$7,IF(Z27&lt;=80%,'Tabla probabilidad'!$B$8,IF(Z27&lt;=100%,'Tabla probabilidad'!$B$9)))))</f>
        <v>Baja</v>
      </c>
      <c r="Z27" s="122">
        <f>IF(R27="Preventivo",(J23-(J23*T27)),IF(R27="Detectivo",(J23-(J23*T27)),IF(R27="Correctivo",(J23))))</f>
        <v>0.32999999999999996</v>
      </c>
      <c r="AA27" s="371"/>
      <c r="AB27" s="371"/>
      <c r="AC27" s="122" t="str">
        <f t="shared" si="8"/>
        <v>Mayor</v>
      </c>
      <c r="AD27" s="122">
        <f t="shared" si="10"/>
        <v>0.8</v>
      </c>
      <c r="AE27" s="371"/>
      <c r="AF27" s="371"/>
      <c r="AG27" s="374"/>
      <c r="AH27" s="374"/>
      <c r="AI27" s="374"/>
      <c r="AJ27" s="374"/>
      <c r="AK27" s="374"/>
      <c r="AL27" s="374"/>
      <c r="AM27" s="411"/>
      <c r="AN27" s="360"/>
    </row>
  </sheetData>
  <mergeCells count="150">
    <mergeCell ref="A8:A9"/>
    <mergeCell ref="A15:A18"/>
    <mergeCell ref="C15:C18"/>
    <mergeCell ref="D15:D18"/>
    <mergeCell ref="E15:E18"/>
    <mergeCell ref="F15:F18"/>
    <mergeCell ref="B15:B18"/>
    <mergeCell ref="A19:A22"/>
    <mergeCell ref="A23:A27"/>
    <mergeCell ref="D23:D27"/>
    <mergeCell ref="E23:E27"/>
    <mergeCell ref="F23:F27"/>
    <mergeCell ref="C19:C22"/>
    <mergeCell ref="A10:A14"/>
    <mergeCell ref="C10:C14"/>
    <mergeCell ref="D10:D14"/>
    <mergeCell ref="E10:E14"/>
    <mergeCell ref="F10:F14"/>
    <mergeCell ref="B10:B14"/>
    <mergeCell ref="AN23:AN27"/>
    <mergeCell ref="AN19:AN22"/>
    <mergeCell ref="AH23:AH27"/>
    <mergeCell ref="AI23:AI27"/>
    <mergeCell ref="AJ23:AJ27"/>
    <mergeCell ref="AK23:AK27"/>
    <mergeCell ref="AL23:AL27"/>
    <mergeCell ref="AM23:AM27"/>
    <mergeCell ref="B19:B22"/>
    <mergeCell ref="B23:B27"/>
    <mergeCell ref="C23:C27"/>
    <mergeCell ref="D19:D22"/>
    <mergeCell ref="E19:E22"/>
    <mergeCell ref="F19:F22"/>
    <mergeCell ref="G19:G22"/>
    <mergeCell ref="H19:H22"/>
    <mergeCell ref="I19:I22"/>
    <mergeCell ref="J19:J22"/>
    <mergeCell ref="J23:J27"/>
    <mergeCell ref="AH19:AH22"/>
    <mergeCell ref="AI19:AI22"/>
    <mergeCell ref="AJ19:AJ22"/>
    <mergeCell ref="AK19:AK22"/>
    <mergeCell ref="AL19:AL22"/>
    <mergeCell ref="G15:G18"/>
    <mergeCell ref="H15:H18"/>
    <mergeCell ref="I15:I18"/>
    <mergeCell ref="J15:J18"/>
    <mergeCell ref="K15:K18"/>
    <mergeCell ref="G23:G27"/>
    <mergeCell ref="H23:H27"/>
    <mergeCell ref="I23:I27"/>
    <mergeCell ref="AG19:AG22"/>
    <mergeCell ref="AB19:AB22"/>
    <mergeCell ref="AE19:AE22"/>
    <mergeCell ref="AF19:AF22"/>
    <mergeCell ref="K19:K22"/>
    <mergeCell ref="L19:L22"/>
    <mergeCell ref="M19:M22"/>
    <mergeCell ref="K23:K27"/>
    <mergeCell ref="L23:L27"/>
    <mergeCell ref="M23:M27"/>
    <mergeCell ref="N19:N22"/>
    <mergeCell ref="AA19:AA22"/>
    <mergeCell ref="H8:H9"/>
    <mergeCell ref="I8:I9"/>
    <mergeCell ref="J8:J9"/>
    <mergeCell ref="AN15:AN18"/>
    <mergeCell ref="AE15:AE18"/>
    <mergeCell ref="AF15:AF18"/>
    <mergeCell ref="AG15:AG18"/>
    <mergeCell ref="AH15:AH18"/>
    <mergeCell ref="AI15:AI18"/>
    <mergeCell ref="AJ15:AJ18"/>
    <mergeCell ref="AK15:AK18"/>
    <mergeCell ref="L10:L14"/>
    <mergeCell ref="M10:M14"/>
    <mergeCell ref="AL15:AL18"/>
    <mergeCell ref="L15:L18"/>
    <mergeCell ref="M15:M18"/>
    <mergeCell ref="N15:N18"/>
    <mergeCell ref="AA15:AA18"/>
    <mergeCell ref="AB15:AB18"/>
    <mergeCell ref="AL10:AL14"/>
    <mergeCell ref="AM10:AM14"/>
    <mergeCell ref="AM15:AM18"/>
    <mergeCell ref="AI10:AI14"/>
    <mergeCell ref="AJ10:AJ14"/>
    <mergeCell ref="AN8:AN9"/>
    <mergeCell ref="AI8:AI9"/>
    <mergeCell ref="AJ8:AJ9"/>
    <mergeCell ref="AG8:AG9"/>
    <mergeCell ref="AH8:AH9"/>
    <mergeCell ref="Z8:Z9"/>
    <mergeCell ref="N10:N14"/>
    <mergeCell ref="N8:N9"/>
    <mergeCell ref="X8:X9"/>
    <mergeCell ref="Q8:Q9"/>
    <mergeCell ref="R8:W8"/>
    <mergeCell ref="AH10:AH14"/>
    <mergeCell ref="Y8:Y9"/>
    <mergeCell ref="AC8:AC9"/>
    <mergeCell ref="AD8:AD9"/>
    <mergeCell ref="P8:P9"/>
    <mergeCell ref="AB10:AB14"/>
    <mergeCell ref="AL8:AL9"/>
    <mergeCell ref="O8:O9"/>
    <mergeCell ref="AN10:AN14"/>
    <mergeCell ref="AK8:AK9"/>
    <mergeCell ref="AK10:AK14"/>
    <mergeCell ref="AA10:AA14"/>
    <mergeCell ref="AF10:AF14"/>
    <mergeCell ref="O7:W7"/>
    <mergeCell ref="D1:AK3"/>
    <mergeCell ref="AL1:AN3"/>
    <mergeCell ref="A4:C4"/>
    <mergeCell ref="D4:N4"/>
    <mergeCell ref="O4:Q4"/>
    <mergeCell ref="A5:C5"/>
    <mergeCell ref="D5:N5"/>
    <mergeCell ref="A6:C6"/>
    <mergeCell ref="D6:N6"/>
    <mergeCell ref="A7:H7"/>
    <mergeCell ref="I7:N7"/>
    <mergeCell ref="AI7:AN7"/>
    <mergeCell ref="X7:AH7"/>
    <mergeCell ref="A1:C3"/>
    <mergeCell ref="G10:G14"/>
    <mergeCell ref="H10:H14"/>
    <mergeCell ref="I10:I14"/>
    <mergeCell ref="J10:J14"/>
    <mergeCell ref="K10:K14"/>
    <mergeCell ref="B8:B9"/>
    <mergeCell ref="AM8:AM9"/>
    <mergeCell ref="AM19:AM22"/>
    <mergeCell ref="N23:N27"/>
    <mergeCell ref="AA23:AA27"/>
    <mergeCell ref="AB23:AB27"/>
    <mergeCell ref="AE23:AE27"/>
    <mergeCell ref="AF23:AF27"/>
    <mergeCell ref="AG23:AG27"/>
    <mergeCell ref="AE10:AE14"/>
    <mergeCell ref="AG10:AG14"/>
    <mergeCell ref="K8:K9"/>
    <mergeCell ref="L8:L9"/>
    <mergeCell ref="M8:M9"/>
    <mergeCell ref="C8:C9"/>
    <mergeCell ref="D8:D9"/>
    <mergeCell ref="E8:E9"/>
    <mergeCell ref="F8:F9"/>
    <mergeCell ref="G8:G9"/>
  </mergeCells>
  <conditionalFormatting sqref="I10">
    <cfRule type="containsText" dxfId="835" priority="845" operator="containsText" text="Alta">
      <formula>NOT(ISERROR(SEARCH("Alta",I10)))</formula>
    </cfRule>
    <cfRule type="containsText" dxfId="834" priority="825" operator="containsText" text="Media">
      <formula>NOT(ISERROR(SEARCH("Media",I10)))</formula>
    </cfRule>
    <cfRule type="containsText" dxfId="833" priority="826" operator="containsText" text="Media">
      <formula>NOT(ISERROR(SEARCH("Media",I10)))</formula>
    </cfRule>
    <cfRule type="containsText" dxfId="832" priority="824" operator="containsText" text="Alta">
      <formula>NOT(ISERROR(SEARCH("Alta",I10)))</formula>
    </cfRule>
    <cfRule type="cellIs" dxfId="831" priority="852" operator="between">
      <formula>0</formula>
      <formula>2</formula>
    </cfRule>
    <cfRule type="cellIs" dxfId="830" priority="851" operator="between">
      <formula>1</formula>
      <formula>2</formula>
    </cfRule>
    <cfRule type="containsText" dxfId="829" priority="848" operator="containsText" text="Muy baja">
      <formula>NOT(ISERROR(SEARCH("Muy baja",I10)))</formula>
    </cfRule>
    <cfRule type="containsText" dxfId="828" priority="847" operator="containsText" text="Baja">
      <formula>NOT(ISERROR(SEARCH("Baja",I10)))</formula>
    </cfRule>
    <cfRule type="containsText" dxfId="827" priority="846" operator="containsText" text="Media">
      <formula>NOT(ISERROR(SEARCH("Media",I10)))</formula>
    </cfRule>
    <cfRule type="containsText" dxfId="826" priority="701" operator="containsText" text="Muy Alta">
      <formula>NOT(ISERROR(SEARCH("Muy Alta",I10)))</formula>
    </cfRule>
    <cfRule type="containsText" dxfId="825" priority="836" operator="containsText" text="Muy bajo">
      <formula>NOT(ISERROR(SEARCH("Muy bajo",I10)))</formula>
    </cfRule>
    <cfRule type="containsText" dxfId="824" priority="835" operator="containsText" text="Muy Baja'Tabla probabilidad'!">
      <formula>NOT(ISERROR(SEARCH("Muy Baja'Tabla probabilidad'!",I10)))</formula>
    </cfRule>
    <cfRule type="containsText" dxfId="823" priority="834" operator="containsText" text="Muy Baja">
      <formula>NOT(ISERROR(SEARCH("Muy Baja",I10)))</formula>
    </cfRule>
    <cfRule type="containsText" dxfId="822" priority="833" operator="containsText" text="Muy Baja">
      <formula>NOT(ISERROR(SEARCH("Muy Baja",I10)))</formula>
    </cfRule>
    <cfRule type="containsText" dxfId="821" priority="832" operator="containsText" text="Muy Baja">
      <formula>NOT(ISERROR(SEARCH("Muy Baja",I10)))</formula>
    </cfRule>
    <cfRule type="containsText" dxfId="820" priority="831" operator="containsText" text="Baja">
      <formula>NOT(ISERROR(SEARCH("Baja",I10)))</formula>
    </cfRule>
    <cfRule type="containsText" dxfId="819" priority="830" operator="containsText" text="Muy Baja">
      <formula>NOT(ISERROR(SEARCH("Muy Baja",I10)))</formula>
    </cfRule>
    <cfRule type="containsText" dxfId="818" priority="827" operator="containsText" text="Media">
      <formula>NOT(ISERROR(SEARCH("Media",I10)))</formula>
    </cfRule>
    <cfRule type="containsText" dxfId="817" priority="699" operator="containsText" text="Baja">
      <formula>NOT(ISERROR(SEARCH("Baja",I10)))</formula>
    </cfRule>
    <cfRule type="containsText" dxfId="816" priority="698" operator="containsText" text="Muy Baja">
      <formula>NOT(ISERROR(SEARCH("Muy Baja",I10)))</formula>
    </cfRule>
  </conditionalFormatting>
  <conditionalFormatting sqref="I15">
    <cfRule type="containsText" dxfId="815" priority="563" operator="containsText" text="Baja">
      <formula>NOT(ISERROR(SEARCH("Baja",I15)))</formula>
    </cfRule>
    <cfRule type="containsText" dxfId="814" priority="562" operator="containsText" text="Muy Baja">
      <formula>NOT(ISERROR(SEARCH("Muy Baja",I15)))</formula>
    </cfRule>
    <cfRule type="containsText" dxfId="813" priority="564" operator="containsText" text="Muy Alta">
      <formula>NOT(ISERROR(SEARCH("Muy Alta",I15)))</formula>
    </cfRule>
    <cfRule type="cellIs" dxfId="812" priority="584" operator="between">
      <formula>0</formula>
      <formula>2</formula>
    </cfRule>
    <cfRule type="containsText" dxfId="811" priority="566" operator="containsText" text="Alta">
      <formula>NOT(ISERROR(SEARCH("Alta",I15)))</formula>
    </cfRule>
    <cfRule type="containsText" dxfId="810" priority="569" operator="containsText" text="Media">
      <formula>NOT(ISERROR(SEARCH("Media",I15)))</formula>
    </cfRule>
    <cfRule type="containsText" dxfId="809" priority="570" operator="containsText" text="Muy Baja">
      <formula>NOT(ISERROR(SEARCH("Muy Baja",I15)))</formula>
    </cfRule>
    <cfRule type="containsText" dxfId="808" priority="568" operator="containsText" text="Media">
      <formula>NOT(ISERROR(SEARCH("Media",I15)))</formula>
    </cfRule>
    <cfRule type="containsText" dxfId="807" priority="567" operator="containsText" text="Media">
      <formula>NOT(ISERROR(SEARCH("Media",I15)))</formula>
    </cfRule>
    <cfRule type="containsText" dxfId="806" priority="571" operator="containsText" text="Baja">
      <formula>NOT(ISERROR(SEARCH("Baja",I15)))</formula>
    </cfRule>
    <cfRule type="containsText" dxfId="805" priority="572" operator="containsText" text="Muy Baja">
      <formula>NOT(ISERROR(SEARCH("Muy Baja",I15)))</formula>
    </cfRule>
    <cfRule type="containsText" dxfId="804" priority="573" operator="containsText" text="Muy Baja">
      <formula>NOT(ISERROR(SEARCH("Muy Baja",I15)))</formula>
    </cfRule>
    <cfRule type="containsText" dxfId="803" priority="574" operator="containsText" text="Muy Baja">
      <formula>NOT(ISERROR(SEARCH("Muy Baja",I15)))</formula>
    </cfRule>
    <cfRule type="cellIs" dxfId="802" priority="583" operator="between">
      <formula>1</formula>
      <formula>2</formula>
    </cfRule>
    <cfRule type="containsText" dxfId="801" priority="575" operator="containsText" text="Muy Baja'Tabla probabilidad'!">
      <formula>NOT(ISERROR(SEARCH("Muy Baja'Tabla probabilidad'!",I15)))</formula>
    </cfRule>
    <cfRule type="containsText" dxfId="800" priority="577" operator="containsText" text="Alta">
      <formula>NOT(ISERROR(SEARCH("Alta",I15)))</formula>
    </cfRule>
    <cfRule type="containsText" dxfId="799" priority="578" operator="containsText" text="Media">
      <formula>NOT(ISERROR(SEARCH("Media",I15)))</formula>
    </cfRule>
    <cfRule type="containsText" dxfId="798" priority="579" operator="containsText" text="Baja">
      <formula>NOT(ISERROR(SEARCH("Baja",I15)))</formula>
    </cfRule>
    <cfRule type="containsText" dxfId="797" priority="580" operator="containsText" text="Muy baja">
      <formula>NOT(ISERROR(SEARCH("Muy baja",I15)))</formula>
    </cfRule>
    <cfRule type="containsText" dxfId="796" priority="576" operator="containsText" text="Muy bajo">
      <formula>NOT(ISERROR(SEARCH("Muy bajo",I15)))</formula>
    </cfRule>
  </conditionalFormatting>
  <conditionalFormatting sqref="I19 I23">
    <cfRule type="cellIs" dxfId="795" priority="423" operator="between">
      <formula>1</formula>
      <formula>2</formula>
    </cfRule>
    <cfRule type="cellIs" dxfId="794" priority="424" operator="between">
      <formula>0</formula>
      <formula>2</formula>
    </cfRule>
    <cfRule type="containsText" dxfId="793" priority="409" operator="containsText" text="Media">
      <formula>NOT(ISERROR(SEARCH("Media",I19)))</formula>
    </cfRule>
    <cfRule type="containsText" dxfId="792" priority="402" operator="containsText" text="Muy Baja">
      <formula>NOT(ISERROR(SEARCH("Muy Baja",I19)))</formula>
    </cfRule>
    <cfRule type="containsText" dxfId="791" priority="403" operator="containsText" text="Baja">
      <formula>NOT(ISERROR(SEARCH("Baja",I19)))</formula>
    </cfRule>
    <cfRule type="containsText" dxfId="790" priority="404" operator="containsText" text="Muy Alta">
      <formula>NOT(ISERROR(SEARCH("Muy Alta",I19)))</formula>
    </cfRule>
    <cfRule type="containsText" dxfId="789" priority="406" operator="containsText" text="Alta">
      <formula>NOT(ISERROR(SEARCH("Alta",I19)))</formula>
    </cfRule>
    <cfRule type="containsText" dxfId="788" priority="407" operator="containsText" text="Media">
      <formula>NOT(ISERROR(SEARCH("Media",I19)))</formula>
    </cfRule>
    <cfRule type="containsText" dxfId="787" priority="408" operator="containsText" text="Media">
      <formula>NOT(ISERROR(SEARCH("Media",I19)))</formula>
    </cfRule>
    <cfRule type="containsText" dxfId="786" priority="410" operator="containsText" text="Muy Baja">
      <formula>NOT(ISERROR(SEARCH("Muy Baja",I19)))</formula>
    </cfRule>
    <cfRule type="containsText" dxfId="785" priority="411" operator="containsText" text="Baja">
      <formula>NOT(ISERROR(SEARCH("Baja",I19)))</formula>
    </cfRule>
    <cfRule type="containsText" dxfId="784" priority="412" operator="containsText" text="Muy Baja">
      <formula>NOT(ISERROR(SEARCH("Muy Baja",I19)))</formula>
    </cfRule>
    <cfRule type="containsText" dxfId="783" priority="413" operator="containsText" text="Muy Baja">
      <formula>NOT(ISERROR(SEARCH("Muy Baja",I19)))</formula>
    </cfRule>
    <cfRule type="containsText" dxfId="782" priority="414" operator="containsText" text="Muy Baja">
      <formula>NOT(ISERROR(SEARCH("Muy Baja",I19)))</formula>
    </cfRule>
    <cfRule type="containsText" dxfId="781" priority="415" operator="containsText" text="Muy Baja'Tabla probabilidad'!">
      <formula>NOT(ISERROR(SEARCH("Muy Baja'Tabla probabilidad'!",I19)))</formula>
    </cfRule>
    <cfRule type="containsText" dxfId="780" priority="416" operator="containsText" text="Muy bajo">
      <formula>NOT(ISERROR(SEARCH("Muy bajo",I19)))</formula>
    </cfRule>
    <cfRule type="containsText" dxfId="779" priority="417" operator="containsText" text="Alta">
      <formula>NOT(ISERROR(SEARCH("Alta",I19)))</formula>
    </cfRule>
    <cfRule type="containsText" dxfId="778" priority="418" operator="containsText" text="Media">
      <formula>NOT(ISERROR(SEARCH("Media",I19)))</formula>
    </cfRule>
    <cfRule type="containsText" dxfId="777" priority="419" operator="containsText" text="Baja">
      <formula>NOT(ISERROR(SEARCH("Baja",I19)))</formula>
    </cfRule>
    <cfRule type="containsText" dxfId="776" priority="420" operator="containsText" text="Muy baja">
      <formula>NOT(ISERROR(SEARCH("Muy baja",I19)))</formula>
    </cfRule>
  </conditionalFormatting>
  <conditionalFormatting sqref="L10:M10 L15:M15 L19:M19 L23:M23">
    <cfRule type="containsText" dxfId="775" priority="681" operator="containsText" text="Catastrófico">
      <formula>NOT(ISERROR(SEARCH("Catastrófico",L10)))</formula>
    </cfRule>
    <cfRule type="containsText" dxfId="774" priority="682" operator="containsText" text="Mayor">
      <formula>NOT(ISERROR(SEARCH("Mayor",L10)))</formula>
    </cfRule>
    <cfRule type="containsText" dxfId="773" priority="683" operator="containsText" text="Alta">
      <formula>NOT(ISERROR(SEARCH("Alta",L10)))</formula>
    </cfRule>
    <cfRule type="containsText" dxfId="772" priority="684" operator="containsText" text="Moderado">
      <formula>NOT(ISERROR(SEARCH("Moderado",L10)))</formula>
    </cfRule>
    <cfRule type="containsText" dxfId="771" priority="685" operator="containsText" text="Menor">
      <formula>NOT(ISERROR(SEARCH("Menor",L10)))</formula>
    </cfRule>
    <cfRule type="containsText" dxfId="770" priority="686" operator="containsText" text="Leve">
      <formula>NOT(ISERROR(SEARCH("Leve",L10)))</formula>
    </cfRule>
  </conditionalFormatting>
  <conditionalFormatting sqref="N10 N15">
    <cfRule type="containsText" dxfId="769" priority="688" operator="containsText" text="Alto">
      <formula>NOT(ISERROR(SEARCH("Alto",N10)))</formula>
    </cfRule>
    <cfRule type="containsText" dxfId="768" priority="689" operator="containsText" text="Bajo">
      <formula>NOT(ISERROR(SEARCH("Bajo",N10)))</formula>
    </cfRule>
    <cfRule type="containsText" dxfId="767" priority="690" operator="containsText" text="Moderado">
      <formula>NOT(ISERROR(SEARCH("Moderado",N10)))</formula>
    </cfRule>
    <cfRule type="containsText" dxfId="766" priority="691" operator="containsText" text="Extremo">
      <formula>NOT(ISERROR(SEARCH("Extremo",N10)))</formula>
    </cfRule>
    <cfRule type="containsText" dxfId="765" priority="687" operator="containsText" text="Extremo">
      <formula>NOT(ISERROR(SEARCH("Extremo",N10)))</formula>
    </cfRule>
  </conditionalFormatting>
  <conditionalFormatting sqref="N19 N23">
    <cfRule type="containsText" dxfId="764" priority="432" operator="containsText" text="Alto">
      <formula>NOT(ISERROR(SEARCH("Alto",N19)))</formula>
    </cfRule>
    <cfRule type="containsText" dxfId="763" priority="433" operator="containsText" text="Bajo">
      <formula>NOT(ISERROR(SEARCH("Bajo",N19)))</formula>
    </cfRule>
    <cfRule type="containsText" dxfId="762" priority="434" operator="containsText" text="Moderado">
      <formula>NOT(ISERROR(SEARCH("Moderado",N19)))</formula>
    </cfRule>
    <cfRule type="containsText" dxfId="761" priority="435" operator="containsText" text="Extremo">
      <formula>NOT(ISERROR(SEARCH("Extremo",N19)))</formula>
    </cfRule>
    <cfRule type="containsText" dxfId="760" priority="431" operator="containsText" text="Extremo">
      <formula>NOT(ISERROR(SEARCH("Extremo",N19)))</formula>
    </cfRule>
  </conditionalFormatting>
  <conditionalFormatting sqref="Y10:Y14">
    <cfRule type="containsText" dxfId="759" priority="620" operator="containsText" text="Muy Baja">
      <formula>NOT(ISERROR(SEARCH("Muy Baja",Y10)))</formula>
    </cfRule>
    <cfRule type="containsText" dxfId="758" priority="619" operator="containsText" text="Baja">
      <formula>NOT(ISERROR(SEARCH("Baja",Y10)))</formula>
    </cfRule>
  </conditionalFormatting>
  <conditionalFormatting sqref="Y10:Y18">
    <cfRule type="containsText" dxfId="757" priority="561" operator="containsText" text="Muy Baja">
      <formula>NOT(ISERROR(SEARCH("Muy Baja",Y10)))</formula>
    </cfRule>
  </conditionalFormatting>
  <conditionalFormatting sqref="Y10:Y27">
    <cfRule type="containsText" dxfId="756" priority="306" operator="containsText" text="Muy Alta">
      <formula>NOT(ISERROR(SEARCH("Muy Alta",Y10)))</formula>
    </cfRule>
    <cfRule type="containsText" dxfId="755" priority="308" operator="containsText" text="Media">
      <formula>NOT(ISERROR(SEARCH("Media",Y10)))</formula>
    </cfRule>
    <cfRule type="containsText" dxfId="754" priority="307" operator="containsText" text="Alta">
      <formula>NOT(ISERROR(SEARCH("Alta",Y10)))</formula>
    </cfRule>
  </conditionalFormatting>
  <conditionalFormatting sqref="Y15:Y18">
    <cfRule type="containsText" dxfId="753" priority="560" operator="containsText" text="Baja">
      <formula>NOT(ISERROR(SEARCH("Baja",Y15)))</formula>
    </cfRule>
  </conditionalFormatting>
  <conditionalFormatting sqref="Y15:Y22">
    <cfRule type="containsText" dxfId="752" priority="401" operator="containsText" text="Muy Baja">
      <formula>NOT(ISERROR(SEARCH("Muy Baja",Y15)))</formula>
    </cfRule>
  </conditionalFormatting>
  <conditionalFormatting sqref="Y19:Y22">
    <cfRule type="containsText" dxfId="751" priority="400" operator="containsText" text="Baja">
      <formula>NOT(ISERROR(SEARCH("Baja",Y19)))</formula>
    </cfRule>
  </conditionalFormatting>
  <conditionalFormatting sqref="Y19:Y27">
    <cfRule type="containsText" dxfId="750" priority="311" operator="containsText" text="Muy Baja">
      <formula>NOT(ISERROR(SEARCH("Muy Baja",Y19)))</formula>
    </cfRule>
  </conditionalFormatting>
  <conditionalFormatting sqref="Y23:Y27">
    <cfRule type="containsText" dxfId="749" priority="309" operator="containsText" text="Muy Baja">
      <formula>NOT(ISERROR(SEARCH("Muy Baja",Y23)))</formula>
    </cfRule>
    <cfRule type="containsText" dxfId="748" priority="310" operator="containsText" text="Baja">
      <formula>NOT(ISERROR(SEARCH("Baja",Y23)))</formula>
    </cfRule>
  </conditionalFormatting>
  <conditionalFormatting sqref="AA10:AA27">
    <cfRule type="containsText" dxfId="747" priority="591" operator="containsText" text="Alta">
      <formula>NOT(ISERROR(SEARCH("Alta",AA10)))</formula>
    </cfRule>
    <cfRule type="containsText" dxfId="746" priority="592" operator="containsText" text="Media">
      <formula>NOT(ISERROR(SEARCH("Media",AA10)))</formula>
    </cfRule>
    <cfRule type="containsText" dxfId="745" priority="593" operator="containsText" text="Baja">
      <formula>NOT(ISERROR(SEARCH("Baja",AA10)))</formula>
    </cfRule>
    <cfRule type="containsText" dxfId="744" priority="594" operator="containsText" text="Muy Baja">
      <formula>NOT(ISERROR(SEARCH("Muy Baja",AA10)))</formula>
    </cfRule>
    <cfRule type="containsText" dxfId="743" priority="1" operator="containsText" text="Muy Baja">
      <formula>NOT(ISERROR(SEARCH("Muy Baja",AA10)))</formula>
    </cfRule>
    <cfRule type="containsText" dxfId="742" priority="590" operator="containsText" text="Muy Alta">
      <formula>NOT(ISERROR(SEARCH("Muy Alta",AA10)))</formula>
    </cfRule>
  </conditionalFormatting>
  <conditionalFormatting sqref="AC10:AC27">
    <cfRule type="containsText" dxfId="741" priority="305" operator="containsText" text="Leve">
      <formula>NOT(ISERROR(SEARCH("Leve",AC10)))</formula>
    </cfRule>
    <cfRule type="containsText" dxfId="740" priority="302" operator="containsText" text="Mayor">
      <formula>NOT(ISERROR(SEARCH("Mayor",AC10)))</formula>
    </cfRule>
    <cfRule type="containsText" dxfId="739" priority="301" operator="containsText" text="Catastrófico">
      <formula>NOT(ISERROR(SEARCH("Catastrófico",AC10)))</formula>
    </cfRule>
    <cfRule type="containsText" dxfId="738" priority="303" operator="containsText" text="Moderado">
      <formula>NOT(ISERROR(SEARCH("Moderado",AC10)))</formula>
    </cfRule>
    <cfRule type="containsText" dxfId="737" priority="304" operator="containsText" text="Menor">
      <formula>NOT(ISERROR(SEARCH("Menor",AC10)))</formula>
    </cfRule>
  </conditionalFormatting>
  <conditionalFormatting sqref="AE10:AE27">
    <cfRule type="containsText" dxfId="736" priority="282" operator="containsText" text="Catastrófico">
      <formula>NOT(ISERROR(SEARCH("Catastrófico",AE10)))</formula>
    </cfRule>
    <cfRule type="containsText" dxfId="735" priority="283" operator="containsText" text="Moderado">
      <formula>NOT(ISERROR(SEARCH("Moderado",AE10)))</formula>
    </cfRule>
    <cfRule type="containsText" dxfId="734" priority="284" operator="containsText" text="Menor">
      <formula>NOT(ISERROR(SEARCH("Menor",AE10)))</formula>
    </cfRule>
    <cfRule type="containsText" dxfId="733" priority="285" operator="containsText" text="Leve">
      <formula>NOT(ISERROR(SEARCH("Leve",AE10)))</formula>
    </cfRule>
    <cfRule type="containsText" dxfId="732" priority="286" operator="containsText" text="Mayor">
      <formula>NOT(ISERROR(SEARCH("Mayor",AE10)))</formula>
    </cfRule>
  </conditionalFormatting>
  <conditionalFormatting sqref="AG10">
    <cfRule type="containsText" dxfId="731" priority="607" operator="containsText" text="Extremo">
      <formula>NOT(ISERROR(SEARCH("Extremo",AG10)))</formula>
    </cfRule>
    <cfRule type="containsText" dxfId="730" priority="609" operator="containsText" text="Alto">
      <formula>NOT(ISERROR(SEARCH("Alto",AG10)))</formula>
    </cfRule>
    <cfRule type="containsText" dxfId="729" priority="603" operator="containsText" text="Moderado">
      <formula>NOT(ISERROR(SEARCH("Moderado",AG10)))</formula>
    </cfRule>
    <cfRule type="containsText" dxfId="728" priority="604" operator="containsText" text="Menor">
      <formula>NOT(ISERROR(SEARCH("Menor",AG10)))</formula>
    </cfRule>
    <cfRule type="containsText" dxfId="727" priority="605" operator="containsText" text="Bajo">
      <formula>NOT(ISERROR(SEARCH("Bajo",AG10)))</formula>
    </cfRule>
    <cfRule type="containsText" dxfId="726" priority="606" operator="containsText" text="Moderado">
      <formula>NOT(ISERROR(SEARCH("Moderado",AG10)))</formula>
    </cfRule>
    <cfRule type="containsText" dxfId="725" priority="608" operator="containsText" text="Baja">
      <formula>NOT(ISERROR(SEARCH("Baja",AG10)))</formula>
    </cfRule>
    <cfRule type="containsText" dxfId="724" priority="601" operator="containsText" text="Extremo">
      <formula>NOT(ISERROR(SEARCH("Extremo",AG10)))</formula>
    </cfRule>
    <cfRule type="containsText" dxfId="723" priority="602" operator="containsText" text="Alto">
      <formula>NOT(ISERROR(SEARCH("Alto",AG10)))</formula>
    </cfRule>
  </conditionalFormatting>
  <conditionalFormatting sqref="AG15">
    <cfRule type="containsText" dxfId="722" priority="550" operator="containsText" text="Alto">
      <formula>NOT(ISERROR(SEARCH("Alto",AG15)))</formula>
    </cfRule>
    <cfRule type="containsText" dxfId="721" priority="549" operator="containsText" text="Baja">
      <formula>NOT(ISERROR(SEARCH("Baja",AG15)))</formula>
    </cfRule>
    <cfRule type="containsText" dxfId="720" priority="548" operator="containsText" text="Extremo">
      <formula>NOT(ISERROR(SEARCH("Extremo",AG15)))</formula>
    </cfRule>
    <cfRule type="containsText" dxfId="719" priority="547" operator="containsText" text="Moderado">
      <formula>NOT(ISERROR(SEARCH("Moderado",AG15)))</formula>
    </cfRule>
    <cfRule type="containsText" dxfId="718" priority="542" operator="containsText" text="Extremo">
      <formula>NOT(ISERROR(SEARCH("Extremo",AG15)))</formula>
    </cfRule>
    <cfRule type="containsText" dxfId="717" priority="543" operator="containsText" text="Alto">
      <formula>NOT(ISERROR(SEARCH("Alto",AG15)))</formula>
    </cfRule>
    <cfRule type="containsText" dxfId="716" priority="544" operator="containsText" text="Moderado">
      <formula>NOT(ISERROR(SEARCH("Moderado",AG15)))</formula>
    </cfRule>
    <cfRule type="containsText" dxfId="715" priority="545" operator="containsText" text="Menor">
      <formula>NOT(ISERROR(SEARCH("Menor",AG15)))</formula>
    </cfRule>
    <cfRule type="containsText" dxfId="714" priority="546" operator="containsText" text="Bajo">
      <formula>NOT(ISERROR(SEARCH("Bajo",AG15)))</formula>
    </cfRule>
  </conditionalFormatting>
  <conditionalFormatting sqref="AG19">
    <cfRule type="containsText" dxfId="713" priority="390" operator="containsText" text="Alto">
      <formula>NOT(ISERROR(SEARCH("Alto",AG19)))</formula>
    </cfRule>
    <cfRule type="containsText" dxfId="712" priority="388" operator="containsText" text="Extremo">
      <formula>NOT(ISERROR(SEARCH("Extremo",AG19)))</formula>
    </cfRule>
    <cfRule type="containsText" dxfId="711" priority="387" operator="containsText" text="Moderado">
      <formula>NOT(ISERROR(SEARCH("Moderado",AG19)))</formula>
    </cfRule>
    <cfRule type="containsText" dxfId="710" priority="386" operator="containsText" text="Bajo">
      <formula>NOT(ISERROR(SEARCH("Bajo",AG19)))</formula>
    </cfRule>
    <cfRule type="containsText" dxfId="709" priority="385" operator="containsText" text="Menor">
      <formula>NOT(ISERROR(SEARCH("Menor",AG19)))</formula>
    </cfRule>
    <cfRule type="containsText" dxfId="708" priority="384" operator="containsText" text="Moderado">
      <formula>NOT(ISERROR(SEARCH("Moderado",AG19)))</formula>
    </cfRule>
    <cfRule type="containsText" dxfId="707" priority="383" operator="containsText" text="Alto">
      <formula>NOT(ISERROR(SEARCH("Alto",AG19)))</formula>
    </cfRule>
    <cfRule type="containsText" dxfId="706" priority="382" operator="containsText" text="Extremo">
      <formula>NOT(ISERROR(SEARCH("Extremo",AG19)))</formula>
    </cfRule>
    <cfRule type="containsText" dxfId="705" priority="389" operator="containsText" text="Baja">
      <formula>NOT(ISERROR(SEARCH("Baja",AG19)))</formula>
    </cfRule>
  </conditionalFormatting>
  <conditionalFormatting sqref="AG23">
    <cfRule type="containsText" dxfId="704" priority="300" operator="containsText" text="Alto">
      <formula>NOT(ISERROR(SEARCH("Alto",AG23)))</formula>
    </cfRule>
    <cfRule type="containsText" dxfId="703" priority="299" operator="containsText" text="Baja">
      <formula>NOT(ISERROR(SEARCH("Baja",AG23)))</formula>
    </cfRule>
    <cfRule type="containsText" dxfId="702" priority="298" operator="containsText" text="Extremo">
      <formula>NOT(ISERROR(SEARCH("Extremo",AG23)))</formula>
    </cfRule>
    <cfRule type="containsText" dxfId="701" priority="297" operator="containsText" text="Moderado">
      <formula>NOT(ISERROR(SEARCH("Moderado",AG23)))</formula>
    </cfRule>
    <cfRule type="containsText" dxfId="700" priority="295" operator="containsText" text="Menor">
      <formula>NOT(ISERROR(SEARCH("Menor",AG23)))</formula>
    </cfRule>
    <cfRule type="containsText" dxfId="699" priority="294" operator="containsText" text="Moderado">
      <formula>NOT(ISERROR(SEARCH("Moderado",AG23)))</formula>
    </cfRule>
    <cfRule type="containsText" dxfId="698" priority="293" operator="containsText" text="Alto">
      <formula>NOT(ISERROR(SEARCH("Alto",AG23)))</formula>
    </cfRule>
    <cfRule type="containsText" dxfId="697" priority="292" operator="containsText" text="Extremo">
      <formula>NOT(ISERROR(SEARCH("Extremo",AG23)))</formula>
    </cfRule>
    <cfRule type="containsText" dxfId="696" priority="296" operator="containsText" text="Bajo">
      <formula>NOT(ISERROR(SEARCH("Bajo",AG23)))</formula>
    </cfRule>
  </conditionalFormatting>
  <dataValidations count="1">
    <dataValidation allowBlank="1" showInputMessage="1" showErrorMessage="1" prompt="Enunciar cuál es el control" sqref="P13 P10:P11 P15:P18" xr:uid="{00000000-0002-0000-0500-000000000000}"/>
  </dataValidations>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850" operator="containsText" id="{C222FDBF-3C08-4113-9351-76033CF06434}">
            <xm:f>NOT(ISERROR(SEARCH('Tabla probabilidad'!$B$5,I10)))</xm:f>
            <xm:f>'Tabla probabilidad'!$B$5</xm:f>
            <x14:dxf>
              <font>
                <color rgb="FF9C0006"/>
              </font>
              <fill>
                <patternFill>
                  <bgColor rgb="FFFFC7CE"/>
                </patternFill>
              </fill>
            </x14:dxf>
          </x14:cfRule>
          <x14:cfRule type="containsText" priority="849" operator="containsText" id="{85F911A9-FF11-4B11-A4CC-F406EAB53E70}">
            <xm:f>NOT(ISERROR(SEARCH('Tabla probabilidad'!$B$5,I10)))</xm:f>
            <xm:f>'Tabla probabilidad'!$B$5</xm:f>
            <x14:dxf>
              <font>
                <color rgb="FF006100"/>
              </font>
              <fill>
                <patternFill>
                  <bgColor rgb="FFC6EFCE"/>
                </patternFill>
              </fill>
            </x14:dxf>
          </x14:cfRule>
          <xm:sqref>I10</xm:sqref>
        </x14:conditionalFormatting>
        <x14:conditionalFormatting xmlns:xm="http://schemas.microsoft.com/office/excel/2006/main">
          <x14:cfRule type="containsText" priority="582" operator="containsText" id="{0DBD8F32-72F4-47FE-A8E8-92CA123A277C}">
            <xm:f>NOT(ISERROR(SEARCH('Tabla probabilidad'!$B$5,I15)))</xm:f>
            <xm:f>'Tabla probabilidad'!$B$5</xm:f>
            <x14:dxf>
              <font>
                <color rgb="FF9C0006"/>
              </font>
              <fill>
                <patternFill>
                  <bgColor rgb="FFFFC7CE"/>
                </patternFill>
              </fill>
            </x14:dxf>
          </x14:cfRule>
          <x14:cfRule type="containsText" priority="581" operator="containsText" id="{130BBF8F-6F36-4C1F-BB40-DA538C9DA4BA}">
            <xm:f>NOT(ISERROR(SEARCH('Tabla probabilidad'!$B$5,I15)))</xm:f>
            <xm:f>'Tabla probabilidad'!$B$5</xm:f>
            <x14:dxf>
              <font>
                <color rgb="FF006100"/>
              </font>
              <fill>
                <patternFill>
                  <bgColor rgb="FFC6EFCE"/>
                </patternFill>
              </fill>
            </x14:dxf>
          </x14:cfRule>
          <xm:sqref>I15</xm:sqref>
        </x14:conditionalFormatting>
        <x14:conditionalFormatting xmlns:xm="http://schemas.microsoft.com/office/excel/2006/main">
          <x14:cfRule type="containsText" priority="422" operator="containsText" id="{588CF624-76F0-4DA9-B250-68F531E8679C}">
            <xm:f>NOT(ISERROR(SEARCH('Tabla probabilidad'!$B$5,I19)))</xm:f>
            <xm:f>'Tabla probabilidad'!$B$5</xm:f>
            <x14:dxf>
              <font>
                <color rgb="FF9C0006"/>
              </font>
              <fill>
                <patternFill>
                  <bgColor rgb="FFFFC7CE"/>
                </patternFill>
              </fill>
            </x14:dxf>
          </x14:cfRule>
          <x14:cfRule type="containsText" priority="421" operator="containsText" id="{DF7D542B-1BF1-4317-8F9F-9E217298398A}">
            <xm:f>NOT(ISERROR(SEARCH('Tabla probabilidad'!$B$5,I19)))</xm:f>
            <xm:f>'Tabla probabilidad'!$B$5</xm:f>
            <x14:dxf>
              <font>
                <color rgb="FF006100"/>
              </font>
              <fill>
                <patternFill>
                  <bgColor rgb="FFC6EFCE"/>
                </patternFill>
              </fill>
            </x14:dxf>
          </x14:cfRule>
          <xm:sqref>I19 I23</xm:sqref>
        </x14:conditionalFormatting>
      </x14:conditionalFormattings>
    </ext>
    <ext xmlns:x14="http://schemas.microsoft.com/office/spreadsheetml/2009/9/main" uri="{CCE6A557-97BC-4b89-ADB6-D9C93CAAB3DF}">
      <x14:dataValidations xmlns:xm="http://schemas.microsoft.com/office/excel/2006/main" count="10">
        <x14:dataValidation type="list" allowBlank="1" showInputMessage="1" showErrorMessage="1" xr:uid="{00000000-0002-0000-0500-000001000000}">
          <x14:formula1>
            <xm:f>LISTA!$J$3:$J$4</xm:f>
          </x14:formula1>
          <xm:sqref>AN10 AN15 AN19 AN23</xm:sqref>
        </x14:dataValidation>
        <x14:dataValidation type="list" allowBlank="1" showInputMessage="1" showErrorMessage="1" xr:uid="{00000000-0002-0000-0500-000002000000}">
          <x14:formula1>
            <xm:f>LISTA!$K$3:$K$6</xm:f>
          </x14:formula1>
          <xm:sqref>AH10 AH15 AH19 AH23</xm:sqref>
        </x14:dataValidation>
        <x14:dataValidation type="list" allowBlank="1" showInputMessage="1" showErrorMessage="1" xr:uid="{00000000-0002-0000-0500-000003000000}">
          <x14:formula1>
            <xm:f>LISTA!$C$3:$C$10</xm:f>
          </x14:formula1>
          <xm:sqref>G10:G18</xm:sqref>
        </x14:dataValidation>
        <x14:dataValidation type="list" allowBlank="1" showInputMessage="1" showErrorMessage="1" xr:uid="{00000000-0002-0000-0500-000004000000}">
          <x14:formula1>
            <xm:f>LISTA!$B$3:$B$9</xm:f>
          </x14:formula1>
          <xm:sqref>C10:C18</xm:sqref>
        </x14:dataValidation>
        <x14:dataValidation type="list" allowBlank="1" showInputMessage="1" showErrorMessage="1" xr:uid="{00000000-0002-0000-0500-000005000000}">
          <x14:formula1>
            <xm:f>LISTA!$E$3:$E$5</xm:f>
          </x14:formula1>
          <xm:sqref>R10:R27</xm:sqref>
        </x14:dataValidation>
        <x14:dataValidation type="list" allowBlank="1" showInputMessage="1" showErrorMessage="1" xr:uid="{00000000-0002-0000-0500-000006000000}">
          <x14:formula1>
            <xm:f>LISTA!$F$3:$F$4</xm:f>
          </x14:formula1>
          <xm:sqref>S10:S27</xm:sqref>
        </x14:dataValidation>
        <x14:dataValidation type="list" allowBlank="1" showInputMessage="1" showErrorMessage="1" xr:uid="{00000000-0002-0000-0500-000007000000}">
          <x14:formula1>
            <xm:f>LISTA!$G$3:$G$4</xm:f>
          </x14:formula1>
          <xm:sqref>U10:U27</xm:sqref>
        </x14:dataValidation>
        <x14:dataValidation type="list" allowBlank="1" showInputMessage="1" showErrorMessage="1" xr:uid="{00000000-0002-0000-0500-000008000000}">
          <x14:formula1>
            <xm:f>LISTA!$H$3:$H$4</xm:f>
          </x14:formula1>
          <xm:sqref>V10:V27</xm:sqref>
        </x14:dataValidation>
        <x14:dataValidation type="list" allowBlank="1" showInputMessage="1" showErrorMessage="1" xr:uid="{00000000-0002-0000-0500-000009000000}">
          <x14:formula1>
            <xm:f>LISTA!$I$3:$I$4</xm:f>
          </x14:formula1>
          <xm:sqref>W10:W27</xm:sqref>
        </x14:dataValidation>
        <x14:dataValidation type="list" allowBlank="1" showInputMessage="1" showErrorMessage="1" xr:uid="{00000000-0002-0000-0500-00000A000000}">
          <x14:formula1>
            <xm:f>LISTA!$D$3:$D$31</xm:f>
          </x14:formula1>
          <xm:sqref>K10:K27</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sheetPr>
  <dimension ref="A1:JR29"/>
  <sheetViews>
    <sheetView topLeftCell="A12" zoomScale="40" zoomScaleNormal="40" workbookViewId="0">
      <selection activeCell="S15" sqref="S15:S19"/>
    </sheetView>
  </sheetViews>
  <sheetFormatPr baseColWidth="10" defaultColWidth="11.42578125" defaultRowHeight="15"/>
  <cols>
    <col min="1" max="2" width="18.42578125" style="81" customWidth="1"/>
    <col min="3" max="3" width="15.42578125" customWidth="1"/>
    <col min="4" max="4" width="27.42578125" style="81" customWidth="1"/>
    <col min="5" max="5" width="18" style="152" customWidth="1"/>
    <col min="6" max="6" width="40.140625" customWidth="1"/>
    <col min="7" max="7" width="20.42578125" customWidth="1"/>
    <col min="8" max="8" width="10.42578125" style="153" customWidth="1"/>
    <col min="9" max="9" width="11.42578125" style="153" customWidth="1"/>
    <col min="10" max="10" width="10.140625" style="154" customWidth="1"/>
    <col min="11" max="11" width="11.42578125" style="153" customWidth="1"/>
    <col min="12" max="12" width="10.85546875" style="153" customWidth="1"/>
    <col min="13" max="13" width="18.28515625" style="153" bestFit="1" customWidth="1"/>
    <col min="14" max="14" width="18.28515625" bestFit="1" customWidth="1"/>
    <col min="15" max="15" width="46.140625" customWidth="1"/>
    <col min="16" max="16" width="16.42578125" customWidth="1"/>
    <col min="17" max="17" width="14.28515625" customWidth="1"/>
    <col min="18" max="18" width="17.85546875" customWidth="1"/>
    <col min="19" max="19" width="15.140625" customWidth="1"/>
    <col min="20" max="20" width="63" customWidth="1"/>
    <col min="21" max="21" width="55" style="6" customWidth="1"/>
    <col min="22" max="176" width="11.42578125" style="6"/>
  </cols>
  <sheetData>
    <row r="1" spans="1:278" s="136" customFormat="1" ht="16.5" customHeight="1">
      <c r="A1" s="427"/>
      <c r="B1" s="398"/>
      <c r="C1" s="398"/>
      <c r="D1" s="419" t="s">
        <v>411</v>
      </c>
      <c r="E1" s="419"/>
      <c r="F1" s="419"/>
      <c r="G1" s="419"/>
      <c r="H1" s="419"/>
      <c r="I1" s="419"/>
      <c r="J1" s="419"/>
      <c r="K1" s="419"/>
      <c r="L1" s="419"/>
      <c r="M1" s="419"/>
      <c r="N1" s="419"/>
      <c r="O1" s="419"/>
      <c r="P1" s="419"/>
      <c r="Q1" s="420"/>
      <c r="R1" s="386" t="s">
        <v>96</v>
      </c>
      <c r="S1" s="386"/>
      <c r="T1" s="386"/>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135"/>
      <c r="AU1" s="135"/>
      <c r="AV1" s="135"/>
      <c r="AW1" s="135"/>
      <c r="AX1" s="135"/>
      <c r="AY1" s="135"/>
      <c r="AZ1" s="135"/>
      <c r="BA1" s="135"/>
      <c r="BB1" s="135"/>
      <c r="BC1" s="135"/>
      <c r="BD1" s="135"/>
      <c r="BE1" s="135"/>
      <c r="BF1" s="135"/>
      <c r="BG1" s="135"/>
      <c r="BH1" s="135"/>
      <c r="BI1" s="135"/>
      <c r="BJ1" s="135"/>
      <c r="BK1" s="135"/>
      <c r="BL1" s="135"/>
      <c r="BM1" s="135"/>
      <c r="BN1" s="135"/>
      <c r="BO1" s="135"/>
      <c r="BP1" s="135"/>
      <c r="BQ1" s="135"/>
      <c r="BR1" s="135"/>
      <c r="BS1" s="135"/>
      <c r="BT1" s="135"/>
      <c r="BU1" s="135"/>
      <c r="BV1" s="135"/>
      <c r="BW1" s="135"/>
      <c r="BX1" s="135"/>
      <c r="BY1" s="135"/>
      <c r="BZ1" s="135"/>
      <c r="CA1" s="135"/>
      <c r="CB1" s="135"/>
      <c r="CC1" s="135"/>
      <c r="CD1" s="135"/>
      <c r="CE1" s="135"/>
      <c r="CF1" s="135"/>
      <c r="CG1" s="135"/>
      <c r="CH1" s="135"/>
      <c r="CI1" s="135"/>
      <c r="CJ1" s="135"/>
      <c r="CK1" s="135"/>
      <c r="CL1" s="135"/>
      <c r="CM1" s="135"/>
      <c r="CN1" s="135"/>
      <c r="CO1" s="135"/>
      <c r="CP1" s="135"/>
      <c r="CQ1" s="135"/>
      <c r="CR1" s="135"/>
      <c r="CS1" s="135"/>
      <c r="CT1" s="135"/>
      <c r="CU1" s="135"/>
      <c r="CV1" s="135"/>
      <c r="CW1" s="135"/>
      <c r="CX1" s="135"/>
      <c r="CY1" s="135"/>
      <c r="CZ1" s="135"/>
      <c r="DA1" s="135"/>
      <c r="DB1" s="135"/>
      <c r="DC1" s="135"/>
      <c r="DD1" s="135"/>
      <c r="DE1" s="135"/>
      <c r="DF1" s="135"/>
      <c r="DG1" s="135"/>
      <c r="DH1" s="135"/>
      <c r="DI1" s="135"/>
      <c r="DJ1" s="135"/>
      <c r="DK1" s="135"/>
      <c r="DL1" s="135"/>
      <c r="DM1" s="135"/>
      <c r="DN1" s="135"/>
      <c r="DO1" s="135"/>
      <c r="DP1" s="135"/>
      <c r="DQ1" s="135"/>
      <c r="DR1" s="135"/>
      <c r="DS1" s="135"/>
      <c r="DT1" s="135"/>
      <c r="DU1" s="135"/>
      <c r="DV1" s="135"/>
      <c r="DW1" s="135"/>
      <c r="DX1" s="135"/>
      <c r="DY1" s="135"/>
      <c r="DZ1" s="135"/>
      <c r="EA1" s="135"/>
      <c r="EB1" s="135"/>
      <c r="EC1" s="135"/>
      <c r="ED1" s="135"/>
      <c r="EE1" s="135"/>
      <c r="EF1" s="135"/>
      <c r="EG1" s="135"/>
      <c r="EH1" s="135"/>
      <c r="EI1" s="135"/>
      <c r="EJ1" s="135"/>
      <c r="EK1" s="135"/>
      <c r="EL1" s="135"/>
      <c r="EM1" s="135"/>
      <c r="EN1" s="135"/>
      <c r="EO1" s="135"/>
      <c r="EP1" s="135"/>
      <c r="EQ1" s="135"/>
      <c r="ER1" s="135"/>
      <c r="ES1" s="135"/>
      <c r="ET1" s="135"/>
      <c r="EU1" s="135"/>
      <c r="EV1" s="135"/>
      <c r="EW1" s="135"/>
      <c r="EX1" s="135"/>
      <c r="EY1" s="135"/>
      <c r="EZ1" s="135"/>
      <c r="FA1" s="135"/>
      <c r="FB1" s="135"/>
      <c r="FC1" s="135"/>
      <c r="FD1" s="135"/>
      <c r="FE1" s="135"/>
      <c r="FF1" s="135"/>
      <c r="FG1" s="135"/>
      <c r="FH1" s="135"/>
      <c r="FI1" s="135"/>
      <c r="FJ1" s="135"/>
      <c r="FK1" s="135"/>
      <c r="FL1" s="135"/>
      <c r="FM1" s="135"/>
      <c r="FN1" s="135"/>
      <c r="FO1" s="135"/>
      <c r="FP1" s="135"/>
      <c r="FQ1" s="135"/>
      <c r="FR1" s="135"/>
      <c r="FS1" s="135"/>
      <c r="FT1" s="135"/>
      <c r="FU1" s="135"/>
      <c r="FV1" s="135"/>
      <c r="FW1" s="135"/>
      <c r="FX1" s="135"/>
      <c r="FY1" s="135"/>
      <c r="FZ1" s="135"/>
      <c r="GA1" s="135"/>
      <c r="GB1" s="135"/>
      <c r="GC1" s="135"/>
      <c r="GD1" s="135"/>
      <c r="GE1" s="135"/>
      <c r="GF1" s="135"/>
      <c r="GG1" s="135"/>
      <c r="GH1" s="135"/>
      <c r="GI1" s="135"/>
      <c r="GJ1" s="135"/>
      <c r="GK1" s="135"/>
      <c r="GL1" s="135"/>
      <c r="GM1" s="135"/>
      <c r="GN1" s="135"/>
      <c r="GO1" s="135"/>
      <c r="GP1" s="135"/>
      <c r="GQ1" s="135"/>
      <c r="GR1" s="135"/>
      <c r="GS1" s="135"/>
      <c r="GT1" s="135"/>
      <c r="GU1" s="135"/>
      <c r="GV1" s="135"/>
      <c r="GW1" s="135"/>
      <c r="GX1" s="135"/>
      <c r="GY1" s="135"/>
      <c r="GZ1" s="135"/>
      <c r="HA1" s="135"/>
      <c r="HB1" s="135"/>
      <c r="HC1" s="135"/>
      <c r="HD1" s="135"/>
      <c r="HE1" s="135"/>
      <c r="HF1" s="135"/>
      <c r="HG1" s="135"/>
      <c r="HH1" s="135"/>
      <c r="HI1" s="135"/>
      <c r="HJ1" s="135"/>
      <c r="HK1" s="135"/>
      <c r="HL1" s="135"/>
      <c r="HM1" s="135"/>
      <c r="HN1" s="135"/>
      <c r="HO1" s="135"/>
      <c r="HP1" s="135"/>
      <c r="HQ1" s="135"/>
      <c r="HR1" s="135"/>
      <c r="HS1" s="135"/>
      <c r="HT1" s="135"/>
      <c r="HU1" s="135"/>
      <c r="HV1" s="135"/>
      <c r="HW1" s="135"/>
      <c r="HX1" s="135"/>
      <c r="HY1" s="135"/>
      <c r="HZ1" s="135"/>
      <c r="IA1" s="135"/>
      <c r="IB1" s="135"/>
      <c r="IC1" s="135"/>
      <c r="ID1" s="135"/>
      <c r="IE1" s="135"/>
      <c r="IF1" s="135"/>
      <c r="IG1" s="135"/>
      <c r="IH1" s="135"/>
      <c r="II1" s="135"/>
      <c r="IJ1" s="135"/>
      <c r="IK1" s="135"/>
      <c r="IL1" s="135"/>
      <c r="IM1" s="135"/>
      <c r="IN1" s="135"/>
      <c r="IO1" s="135"/>
      <c r="IP1" s="135"/>
      <c r="IQ1" s="135"/>
      <c r="IR1" s="135"/>
      <c r="IS1" s="135"/>
      <c r="IT1" s="135"/>
      <c r="IU1" s="135"/>
      <c r="IV1" s="135"/>
      <c r="IW1" s="135"/>
      <c r="IX1" s="135"/>
      <c r="IY1" s="135"/>
      <c r="IZ1" s="135"/>
      <c r="JA1" s="135"/>
      <c r="JB1" s="135"/>
      <c r="JC1" s="135"/>
      <c r="JD1" s="135"/>
      <c r="JE1" s="135"/>
      <c r="JF1" s="135"/>
      <c r="JG1" s="135"/>
      <c r="JH1" s="135"/>
      <c r="JI1" s="135"/>
      <c r="JJ1" s="135"/>
      <c r="JK1" s="135"/>
      <c r="JL1" s="135"/>
      <c r="JM1" s="135"/>
      <c r="JN1" s="135"/>
      <c r="JO1" s="135"/>
      <c r="JP1" s="135"/>
      <c r="JQ1" s="135"/>
      <c r="JR1" s="135"/>
    </row>
    <row r="2" spans="1:278" s="136" customFormat="1" ht="39.75" customHeight="1">
      <c r="A2" s="428"/>
      <c r="B2" s="400"/>
      <c r="C2" s="400"/>
      <c r="D2" s="421"/>
      <c r="E2" s="421"/>
      <c r="F2" s="421"/>
      <c r="G2" s="421"/>
      <c r="H2" s="421"/>
      <c r="I2" s="421"/>
      <c r="J2" s="421"/>
      <c r="K2" s="421"/>
      <c r="L2" s="421"/>
      <c r="M2" s="421"/>
      <c r="N2" s="421"/>
      <c r="O2" s="421"/>
      <c r="P2" s="421"/>
      <c r="Q2" s="422"/>
      <c r="R2" s="386"/>
      <c r="S2" s="386"/>
      <c r="T2" s="386"/>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row>
    <row r="3" spans="1:278" s="136" customFormat="1" ht="3" customHeight="1">
      <c r="A3" s="2"/>
      <c r="B3" s="2"/>
      <c r="C3" s="145"/>
      <c r="D3" s="421"/>
      <c r="E3" s="421"/>
      <c r="F3" s="421"/>
      <c r="G3" s="421"/>
      <c r="H3" s="421"/>
      <c r="I3" s="421"/>
      <c r="J3" s="421"/>
      <c r="K3" s="421"/>
      <c r="L3" s="421"/>
      <c r="M3" s="421"/>
      <c r="N3" s="421"/>
      <c r="O3" s="421"/>
      <c r="P3" s="421"/>
      <c r="Q3" s="422"/>
      <c r="R3" s="386"/>
      <c r="S3" s="386"/>
      <c r="T3" s="386"/>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row>
    <row r="4" spans="1:278" s="136" customFormat="1" ht="41.25" customHeight="1">
      <c r="A4" s="387" t="s">
        <v>97</v>
      </c>
      <c r="B4" s="388"/>
      <c r="C4" s="389"/>
      <c r="D4" s="390" t="str">
        <f>'Mapa Final'!D4</f>
        <v>SISTEMA DE GESTIÓN DE SEGURIDAD Y SALUD EN EL TRABAJO - SG-SST</v>
      </c>
      <c r="E4" s="391"/>
      <c r="F4" s="391"/>
      <c r="G4" s="391"/>
      <c r="H4" s="391"/>
      <c r="I4" s="391"/>
      <c r="J4" s="391"/>
      <c r="K4" s="391"/>
      <c r="L4" s="391"/>
      <c r="M4" s="391"/>
      <c r="N4" s="392"/>
      <c r="O4" s="393"/>
      <c r="P4" s="393"/>
      <c r="Q4" s="393"/>
      <c r="R4" s="1"/>
      <c r="S4" s="1"/>
      <c r="T4" s="1"/>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row>
    <row r="5" spans="1:278" s="136" customFormat="1" ht="52.5" customHeight="1">
      <c r="A5" s="387" t="s">
        <v>99</v>
      </c>
      <c r="B5" s="388"/>
      <c r="C5" s="389"/>
      <c r="D5" s="394" t="str">
        <f>'Mapa Final'!D5</f>
        <v>Velar por el bienestar, la salud y seguridad en el trabajo de todos los servidores judiciales mediante el PHVA del Sistema de Gestión y Seguridad en el trabajo (SG-SST) en el marco del sistema de gestión de calidad y Medio Ambiente</v>
      </c>
      <c r="E5" s="395"/>
      <c r="F5" s="395"/>
      <c r="G5" s="395"/>
      <c r="H5" s="395"/>
      <c r="I5" s="395"/>
      <c r="J5" s="395"/>
      <c r="K5" s="395"/>
      <c r="L5" s="395"/>
      <c r="M5" s="395"/>
      <c r="N5" s="396"/>
      <c r="O5" s="1"/>
      <c r="P5" s="1"/>
      <c r="Q5" s="1"/>
      <c r="R5" s="1"/>
      <c r="S5" s="1"/>
      <c r="T5" s="1"/>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c r="CY5" s="135"/>
      <c r="CZ5" s="135"/>
      <c r="DA5" s="135"/>
      <c r="DB5" s="135"/>
      <c r="DC5" s="135"/>
      <c r="DD5" s="135"/>
      <c r="DE5" s="135"/>
      <c r="DF5" s="135"/>
      <c r="DG5" s="135"/>
      <c r="DH5" s="135"/>
      <c r="DI5" s="135"/>
      <c r="DJ5" s="135"/>
      <c r="DK5" s="135"/>
      <c r="DL5" s="135"/>
      <c r="DM5" s="135"/>
      <c r="DN5" s="135"/>
      <c r="DO5" s="135"/>
      <c r="DP5" s="135"/>
      <c r="DQ5" s="135"/>
      <c r="DR5" s="135"/>
      <c r="DS5" s="135"/>
      <c r="DT5" s="135"/>
      <c r="DU5" s="135"/>
      <c r="DV5" s="135"/>
      <c r="DW5" s="135"/>
      <c r="DX5" s="135"/>
      <c r="DY5" s="135"/>
      <c r="DZ5" s="135"/>
      <c r="EA5" s="135"/>
      <c r="EB5" s="135"/>
      <c r="EC5" s="135"/>
      <c r="ED5" s="135"/>
      <c r="EE5" s="135"/>
      <c r="EF5" s="135"/>
      <c r="EG5" s="135"/>
      <c r="EH5" s="135"/>
      <c r="EI5" s="135"/>
      <c r="EJ5" s="135"/>
      <c r="EK5" s="135"/>
      <c r="EL5" s="135"/>
      <c r="EM5" s="135"/>
      <c r="EN5" s="135"/>
      <c r="EO5" s="135"/>
      <c r="EP5" s="135"/>
      <c r="EQ5" s="135"/>
      <c r="ER5" s="135"/>
      <c r="ES5" s="135"/>
      <c r="ET5" s="135"/>
      <c r="EU5" s="135"/>
      <c r="EV5" s="135"/>
      <c r="EW5" s="135"/>
      <c r="EX5" s="135"/>
      <c r="EY5" s="135"/>
      <c r="EZ5" s="135"/>
      <c r="FA5" s="135"/>
      <c r="FB5" s="135"/>
      <c r="FC5" s="135"/>
      <c r="FD5" s="135"/>
      <c r="FE5" s="135"/>
      <c r="FF5" s="135"/>
      <c r="FG5" s="135"/>
      <c r="FH5" s="135"/>
      <c r="FI5" s="135"/>
      <c r="FJ5" s="135"/>
      <c r="FK5" s="135"/>
      <c r="FL5" s="135"/>
      <c r="FM5" s="135"/>
      <c r="FN5" s="135"/>
      <c r="FO5" s="135"/>
      <c r="FP5" s="135"/>
      <c r="FQ5" s="135"/>
      <c r="FR5" s="135"/>
      <c r="FS5" s="135"/>
      <c r="FT5" s="135"/>
      <c r="FU5" s="135"/>
      <c r="FV5" s="135"/>
      <c r="FW5" s="135"/>
      <c r="FX5" s="135"/>
      <c r="FY5" s="135"/>
      <c r="FZ5" s="135"/>
      <c r="GA5" s="135"/>
      <c r="GB5" s="135"/>
      <c r="GC5" s="135"/>
      <c r="GD5" s="135"/>
      <c r="GE5" s="135"/>
      <c r="GF5" s="135"/>
      <c r="GG5" s="135"/>
      <c r="GH5" s="135"/>
      <c r="GI5" s="135"/>
      <c r="GJ5" s="135"/>
      <c r="GK5" s="135"/>
      <c r="GL5" s="135"/>
      <c r="GM5" s="135"/>
      <c r="GN5" s="135"/>
      <c r="GO5" s="135"/>
      <c r="GP5" s="135"/>
      <c r="GQ5" s="135"/>
      <c r="GR5" s="135"/>
      <c r="GS5" s="135"/>
      <c r="GT5" s="135"/>
      <c r="GU5" s="135"/>
      <c r="GV5" s="135"/>
      <c r="GW5" s="135"/>
      <c r="GX5" s="135"/>
      <c r="GY5" s="135"/>
      <c r="GZ5" s="135"/>
      <c r="HA5" s="135"/>
      <c r="HB5" s="135"/>
      <c r="HC5" s="135"/>
      <c r="HD5" s="135"/>
      <c r="HE5" s="135"/>
      <c r="HF5" s="135"/>
      <c r="HG5" s="135"/>
      <c r="HH5" s="135"/>
      <c r="HI5" s="135"/>
      <c r="HJ5" s="135"/>
      <c r="HK5" s="135"/>
      <c r="HL5" s="135"/>
      <c r="HM5" s="135"/>
      <c r="HN5" s="135"/>
      <c r="HO5" s="135"/>
      <c r="HP5" s="135"/>
      <c r="HQ5" s="135"/>
      <c r="HR5" s="135"/>
      <c r="HS5" s="135"/>
      <c r="HT5" s="135"/>
      <c r="HU5" s="135"/>
      <c r="HV5" s="135"/>
      <c r="HW5" s="135"/>
      <c r="HX5" s="135"/>
      <c r="HY5" s="135"/>
      <c r="HZ5" s="135"/>
      <c r="IA5" s="135"/>
      <c r="IB5" s="135"/>
      <c r="IC5" s="135"/>
      <c r="ID5" s="135"/>
      <c r="IE5" s="135"/>
      <c r="IF5" s="135"/>
      <c r="IG5" s="135"/>
      <c r="IH5" s="135"/>
      <c r="II5" s="135"/>
      <c r="IJ5" s="135"/>
      <c r="IK5" s="135"/>
      <c r="IL5" s="135"/>
      <c r="IM5" s="135"/>
      <c r="IN5" s="135"/>
      <c r="IO5" s="135"/>
      <c r="IP5" s="135"/>
      <c r="IQ5" s="135"/>
      <c r="IR5" s="135"/>
      <c r="IS5" s="135"/>
      <c r="IT5" s="135"/>
      <c r="IU5" s="135"/>
      <c r="IV5" s="135"/>
      <c r="IW5" s="135"/>
      <c r="IX5" s="135"/>
      <c r="IY5" s="135"/>
      <c r="IZ5" s="135"/>
      <c r="JA5" s="135"/>
      <c r="JB5" s="135"/>
      <c r="JC5" s="135"/>
      <c r="JD5" s="135"/>
      <c r="JE5" s="135"/>
      <c r="JF5" s="135"/>
      <c r="JG5" s="135"/>
      <c r="JH5" s="135"/>
      <c r="JI5" s="135"/>
      <c r="JJ5" s="135"/>
      <c r="JK5" s="135"/>
      <c r="JL5" s="135"/>
      <c r="JM5" s="135"/>
      <c r="JN5" s="135"/>
      <c r="JO5" s="135"/>
      <c r="JP5" s="135"/>
      <c r="JQ5" s="135"/>
      <c r="JR5" s="135"/>
    </row>
    <row r="6" spans="1:278" s="136" customFormat="1" ht="32.25" customHeight="1" thickBot="1">
      <c r="A6" s="387" t="s">
        <v>101</v>
      </c>
      <c r="B6" s="388"/>
      <c r="C6" s="389"/>
      <c r="D6" s="394" t="str">
        <f>'Mapa Final'!D6</f>
        <v>Nivel Nacional</v>
      </c>
      <c r="E6" s="395"/>
      <c r="F6" s="395"/>
      <c r="G6" s="395"/>
      <c r="H6" s="395"/>
      <c r="I6" s="395"/>
      <c r="J6" s="395"/>
      <c r="K6" s="395"/>
      <c r="L6" s="395"/>
      <c r="M6" s="395"/>
      <c r="N6" s="396"/>
      <c r="O6" s="1"/>
      <c r="P6" s="1"/>
      <c r="Q6" s="1"/>
      <c r="R6" s="1"/>
      <c r="S6" s="1"/>
      <c r="T6" s="1"/>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c r="CY6" s="135"/>
      <c r="CZ6" s="135"/>
      <c r="DA6" s="135"/>
      <c r="DB6" s="135"/>
      <c r="DC6" s="135"/>
      <c r="DD6" s="135"/>
      <c r="DE6" s="135"/>
      <c r="DF6" s="135"/>
      <c r="DG6" s="135"/>
      <c r="DH6" s="135"/>
      <c r="DI6" s="135"/>
      <c r="DJ6" s="135"/>
      <c r="DK6" s="135"/>
      <c r="DL6" s="135"/>
      <c r="DM6" s="135"/>
      <c r="DN6" s="135"/>
      <c r="DO6" s="135"/>
      <c r="DP6" s="135"/>
      <c r="DQ6" s="135"/>
      <c r="DR6" s="135"/>
      <c r="DS6" s="135"/>
      <c r="DT6" s="135"/>
      <c r="DU6" s="135"/>
      <c r="DV6" s="135"/>
      <c r="DW6" s="135"/>
      <c r="DX6" s="135"/>
      <c r="DY6" s="135"/>
      <c r="DZ6" s="135"/>
      <c r="EA6" s="135"/>
      <c r="EB6" s="135"/>
      <c r="EC6" s="135"/>
      <c r="ED6" s="135"/>
      <c r="EE6" s="135"/>
      <c r="EF6" s="135"/>
      <c r="EG6" s="135"/>
      <c r="EH6" s="135"/>
      <c r="EI6" s="135"/>
      <c r="EJ6" s="135"/>
      <c r="EK6" s="135"/>
      <c r="EL6" s="135"/>
      <c r="EM6" s="135"/>
      <c r="EN6" s="135"/>
      <c r="EO6" s="135"/>
      <c r="EP6" s="135"/>
      <c r="EQ6" s="135"/>
      <c r="ER6" s="135"/>
      <c r="ES6" s="135"/>
      <c r="ET6" s="135"/>
      <c r="EU6" s="135"/>
      <c r="EV6" s="135"/>
      <c r="EW6" s="135"/>
      <c r="EX6" s="135"/>
      <c r="EY6" s="135"/>
      <c r="EZ6" s="135"/>
      <c r="FA6" s="135"/>
      <c r="FB6" s="135"/>
      <c r="FC6" s="135"/>
      <c r="FD6" s="135"/>
      <c r="FE6" s="135"/>
      <c r="FF6" s="135"/>
      <c r="FG6" s="135"/>
      <c r="FH6" s="135"/>
      <c r="FI6" s="135"/>
      <c r="FJ6" s="135"/>
      <c r="FK6" s="135"/>
      <c r="FL6" s="135"/>
      <c r="FM6" s="135"/>
      <c r="FN6" s="135"/>
      <c r="FO6" s="135"/>
      <c r="FP6" s="135"/>
      <c r="FQ6" s="135"/>
      <c r="FR6" s="135"/>
      <c r="FS6" s="135"/>
      <c r="FT6" s="135"/>
      <c r="FU6" s="135"/>
      <c r="FV6" s="135"/>
      <c r="FW6" s="135"/>
      <c r="FX6" s="135"/>
      <c r="FY6" s="135"/>
      <c r="FZ6" s="135"/>
      <c r="GA6" s="135"/>
      <c r="GB6" s="135"/>
      <c r="GC6" s="135"/>
      <c r="GD6" s="135"/>
      <c r="GE6" s="135"/>
      <c r="GF6" s="135"/>
      <c r="GG6" s="135"/>
      <c r="GH6" s="135"/>
      <c r="GI6" s="135"/>
      <c r="GJ6" s="135"/>
      <c r="GK6" s="135"/>
      <c r="GL6" s="135"/>
      <c r="GM6" s="135"/>
      <c r="GN6" s="135"/>
      <c r="GO6" s="135"/>
      <c r="GP6" s="135"/>
      <c r="GQ6" s="135"/>
      <c r="GR6" s="135"/>
      <c r="GS6" s="135"/>
      <c r="GT6" s="135"/>
      <c r="GU6" s="135"/>
      <c r="GV6" s="135"/>
      <c r="GW6" s="135"/>
      <c r="GX6" s="135"/>
      <c r="GY6" s="135"/>
      <c r="GZ6" s="135"/>
      <c r="HA6" s="135"/>
      <c r="HB6" s="135"/>
      <c r="HC6" s="135"/>
      <c r="HD6" s="135"/>
      <c r="HE6" s="135"/>
      <c r="HF6" s="135"/>
      <c r="HG6" s="135"/>
      <c r="HH6" s="135"/>
      <c r="HI6" s="135"/>
      <c r="HJ6" s="135"/>
      <c r="HK6" s="135"/>
      <c r="HL6" s="135"/>
      <c r="HM6" s="135"/>
      <c r="HN6" s="135"/>
      <c r="HO6" s="135"/>
      <c r="HP6" s="135"/>
      <c r="HQ6" s="135"/>
      <c r="HR6" s="135"/>
      <c r="HS6" s="135"/>
      <c r="HT6" s="135"/>
      <c r="HU6" s="135"/>
      <c r="HV6" s="135"/>
      <c r="HW6" s="135"/>
      <c r="HX6" s="135"/>
      <c r="HY6" s="135"/>
      <c r="HZ6" s="135"/>
      <c r="IA6" s="135"/>
      <c r="IB6" s="135"/>
      <c r="IC6" s="135"/>
      <c r="ID6" s="135"/>
      <c r="IE6" s="135"/>
      <c r="IF6" s="135"/>
      <c r="IG6" s="135"/>
      <c r="IH6" s="135"/>
      <c r="II6" s="135"/>
      <c r="IJ6" s="135"/>
      <c r="IK6" s="135"/>
      <c r="IL6" s="135"/>
      <c r="IM6" s="135"/>
      <c r="IN6" s="135"/>
      <c r="IO6" s="135"/>
      <c r="IP6" s="135"/>
      <c r="IQ6" s="135"/>
      <c r="IR6" s="135"/>
      <c r="IS6" s="135"/>
      <c r="IT6" s="135"/>
      <c r="IU6" s="135"/>
      <c r="IV6" s="135"/>
      <c r="IW6" s="135"/>
      <c r="IX6" s="135"/>
      <c r="IY6" s="135"/>
      <c r="IZ6" s="135"/>
      <c r="JA6" s="135"/>
      <c r="JB6" s="135"/>
      <c r="JC6" s="135"/>
      <c r="JD6" s="135"/>
      <c r="JE6" s="135"/>
      <c r="JF6" s="135"/>
      <c r="JG6" s="135"/>
      <c r="JH6" s="135"/>
      <c r="JI6" s="135"/>
      <c r="JJ6" s="135"/>
      <c r="JK6" s="135"/>
      <c r="JL6" s="135"/>
      <c r="JM6" s="135"/>
      <c r="JN6" s="135"/>
      <c r="JO6" s="135"/>
      <c r="JP6" s="135"/>
      <c r="JQ6" s="135"/>
      <c r="JR6" s="135"/>
    </row>
    <row r="7" spans="1:278" s="148" customFormat="1" ht="40.5" customHeight="1" thickTop="1" thickBot="1">
      <c r="A7" s="429" t="s">
        <v>412</v>
      </c>
      <c r="B7" s="430"/>
      <c r="C7" s="430"/>
      <c r="D7" s="430"/>
      <c r="E7" s="430"/>
      <c r="F7" s="431"/>
      <c r="G7" s="155"/>
      <c r="H7" s="432" t="s">
        <v>413</v>
      </c>
      <c r="I7" s="432"/>
      <c r="J7" s="432"/>
      <c r="K7" s="432" t="s">
        <v>414</v>
      </c>
      <c r="L7" s="432"/>
      <c r="M7" s="432"/>
      <c r="N7" s="433" t="s">
        <v>415</v>
      </c>
      <c r="O7" s="423" t="s">
        <v>416</v>
      </c>
      <c r="P7" s="425" t="s">
        <v>417</v>
      </c>
      <c r="Q7" s="426"/>
      <c r="R7" s="425" t="s">
        <v>418</v>
      </c>
      <c r="S7" s="426"/>
      <c r="T7" s="434" t="s">
        <v>419</v>
      </c>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c r="AW7" s="161"/>
      <c r="AX7" s="161"/>
      <c r="AY7" s="161"/>
      <c r="AZ7" s="161"/>
      <c r="BA7" s="161"/>
      <c r="BB7" s="161"/>
      <c r="BC7" s="161"/>
      <c r="BD7" s="161"/>
      <c r="BE7" s="161"/>
      <c r="BF7" s="161"/>
      <c r="BG7" s="161"/>
      <c r="BH7" s="161"/>
      <c r="BI7" s="161"/>
      <c r="BJ7" s="161"/>
      <c r="BK7" s="161"/>
      <c r="BL7" s="161"/>
      <c r="BM7" s="161"/>
      <c r="BN7" s="161"/>
      <c r="BO7" s="161"/>
      <c r="BP7" s="161"/>
      <c r="BQ7" s="161"/>
      <c r="BR7" s="161"/>
      <c r="BS7" s="161"/>
      <c r="BT7" s="161"/>
      <c r="BU7" s="161"/>
      <c r="BV7" s="161"/>
      <c r="BW7" s="161"/>
      <c r="BX7" s="161"/>
      <c r="BY7" s="161"/>
      <c r="BZ7" s="161"/>
      <c r="CA7" s="161"/>
      <c r="CB7" s="161"/>
      <c r="CC7" s="161"/>
      <c r="CD7" s="161"/>
      <c r="CE7" s="161"/>
      <c r="CF7" s="161"/>
      <c r="CG7" s="161"/>
      <c r="CH7" s="161"/>
      <c r="CI7" s="161"/>
      <c r="CJ7" s="161"/>
      <c r="CK7" s="161"/>
      <c r="CL7" s="161"/>
      <c r="CM7" s="161"/>
      <c r="CN7" s="161"/>
      <c r="CO7" s="161"/>
      <c r="CP7" s="161"/>
      <c r="CQ7" s="161"/>
      <c r="CR7" s="161"/>
      <c r="CS7" s="161"/>
      <c r="CT7" s="161"/>
      <c r="CU7" s="161"/>
      <c r="CV7" s="161"/>
      <c r="CW7" s="161"/>
      <c r="CX7" s="161"/>
      <c r="CY7" s="161"/>
      <c r="CZ7" s="161"/>
      <c r="DA7" s="161"/>
      <c r="DB7" s="161"/>
      <c r="DC7" s="161"/>
      <c r="DD7" s="161"/>
      <c r="DE7" s="161"/>
      <c r="DF7" s="161"/>
      <c r="DG7" s="161"/>
      <c r="DH7" s="161"/>
      <c r="DI7" s="161"/>
      <c r="DJ7" s="161"/>
      <c r="DK7" s="161"/>
      <c r="DL7" s="161"/>
      <c r="DM7" s="161"/>
      <c r="DN7" s="161"/>
      <c r="DO7" s="161"/>
      <c r="DP7" s="161"/>
      <c r="DQ7" s="161"/>
      <c r="DR7" s="161"/>
      <c r="DS7" s="161"/>
      <c r="DT7" s="161"/>
      <c r="DU7" s="161"/>
      <c r="DV7" s="161"/>
      <c r="DW7" s="161"/>
      <c r="DX7" s="161"/>
      <c r="DY7" s="161"/>
      <c r="DZ7" s="161"/>
      <c r="EA7" s="161"/>
      <c r="EB7" s="161"/>
      <c r="EC7" s="161"/>
      <c r="ED7" s="161"/>
      <c r="EE7" s="161"/>
      <c r="EF7" s="161"/>
      <c r="EG7" s="161"/>
      <c r="EH7" s="161"/>
      <c r="EI7" s="161"/>
      <c r="EJ7" s="161"/>
      <c r="EK7" s="161"/>
      <c r="EL7" s="161"/>
      <c r="EM7" s="161"/>
      <c r="EN7" s="161"/>
      <c r="EO7" s="161"/>
      <c r="EP7" s="161"/>
      <c r="EQ7" s="161"/>
      <c r="ER7" s="161"/>
      <c r="ES7" s="161"/>
      <c r="ET7" s="161"/>
      <c r="EU7" s="161"/>
      <c r="EV7" s="161"/>
      <c r="EW7" s="161"/>
      <c r="EX7" s="161"/>
      <c r="EY7" s="161"/>
      <c r="EZ7" s="161"/>
      <c r="FA7" s="161"/>
      <c r="FB7" s="161"/>
      <c r="FC7" s="161"/>
      <c r="FD7" s="161"/>
      <c r="FE7" s="161"/>
      <c r="FF7" s="161"/>
      <c r="FG7" s="161"/>
      <c r="FH7" s="161"/>
      <c r="FI7" s="161"/>
      <c r="FJ7" s="161"/>
      <c r="FK7" s="161"/>
      <c r="FL7" s="161"/>
      <c r="FM7" s="161"/>
      <c r="FN7" s="161"/>
      <c r="FO7" s="161"/>
      <c r="FP7" s="161"/>
      <c r="FQ7" s="161"/>
      <c r="FR7" s="161"/>
      <c r="FS7" s="161"/>
      <c r="FT7" s="161"/>
    </row>
    <row r="8" spans="1:278" s="149" customFormat="1" ht="60.95" customHeight="1" thickTop="1" thickBot="1">
      <c r="A8" s="164" t="s">
        <v>19</v>
      </c>
      <c r="B8" s="164" t="s">
        <v>109</v>
      </c>
      <c r="C8" s="165" t="s">
        <v>49</v>
      </c>
      <c r="D8" s="156" t="s">
        <v>110</v>
      </c>
      <c r="E8" s="157" t="s">
        <v>53</v>
      </c>
      <c r="F8" s="157" t="s">
        <v>55</v>
      </c>
      <c r="G8" s="157" t="s">
        <v>57</v>
      </c>
      <c r="H8" s="158" t="s">
        <v>420</v>
      </c>
      <c r="I8" s="158" t="s">
        <v>379</v>
      </c>
      <c r="J8" s="158" t="s">
        <v>421</v>
      </c>
      <c r="K8" s="158" t="s">
        <v>420</v>
      </c>
      <c r="L8" s="158" t="s">
        <v>422</v>
      </c>
      <c r="M8" s="158" t="s">
        <v>421</v>
      </c>
      <c r="N8" s="433"/>
      <c r="O8" s="424"/>
      <c r="P8" s="159" t="s">
        <v>423</v>
      </c>
      <c r="Q8" s="159" t="s">
        <v>424</v>
      </c>
      <c r="R8" s="159" t="s">
        <v>425</v>
      </c>
      <c r="S8" s="159" t="s">
        <v>426</v>
      </c>
      <c r="T8" s="434"/>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2"/>
      <c r="BR8" s="162"/>
      <c r="BS8" s="162"/>
      <c r="BT8" s="162"/>
      <c r="BU8" s="162"/>
      <c r="BV8" s="162"/>
      <c r="BW8" s="162"/>
      <c r="BX8" s="162"/>
      <c r="BY8" s="162"/>
      <c r="BZ8" s="162"/>
      <c r="CA8" s="162"/>
      <c r="CB8" s="162"/>
      <c r="CC8" s="162"/>
      <c r="CD8" s="162"/>
      <c r="CE8" s="162"/>
      <c r="CF8" s="162"/>
      <c r="CG8" s="162"/>
      <c r="CH8" s="162"/>
      <c r="CI8" s="162"/>
      <c r="CJ8" s="162"/>
      <c r="CK8" s="162"/>
      <c r="CL8" s="162"/>
      <c r="CM8" s="162"/>
      <c r="CN8" s="162"/>
      <c r="CO8" s="162"/>
      <c r="CP8" s="162"/>
      <c r="CQ8" s="162"/>
      <c r="CR8" s="162"/>
      <c r="CS8" s="162"/>
      <c r="CT8" s="162"/>
      <c r="CU8" s="162"/>
      <c r="CV8" s="162"/>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2"/>
      <c r="EA8" s="162"/>
      <c r="EB8" s="162"/>
      <c r="EC8" s="162"/>
      <c r="ED8" s="162"/>
      <c r="EE8" s="162"/>
      <c r="EF8" s="162"/>
      <c r="EG8" s="162"/>
      <c r="EH8" s="162"/>
      <c r="EI8" s="162"/>
      <c r="EJ8" s="162"/>
      <c r="EK8" s="162"/>
      <c r="EL8" s="162"/>
      <c r="EM8" s="162"/>
      <c r="EN8" s="162"/>
      <c r="EO8" s="162"/>
      <c r="EP8" s="162"/>
      <c r="EQ8" s="162"/>
      <c r="ER8" s="162"/>
      <c r="ES8" s="162"/>
      <c r="ET8" s="162"/>
      <c r="EU8" s="162"/>
      <c r="EV8" s="162"/>
      <c r="EW8" s="162"/>
      <c r="EX8" s="162"/>
      <c r="EY8" s="162"/>
      <c r="EZ8" s="162"/>
      <c r="FA8" s="162"/>
      <c r="FB8" s="162"/>
      <c r="FC8" s="162"/>
      <c r="FD8" s="162"/>
      <c r="FE8" s="162"/>
      <c r="FF8" s="162"/>
      <c r="FG8" s="162"/>
      <c r="FH8" s="162"/>
      <c r="FI8" s="162"/>
      <c r="FJ8" s="162"/>
      <c r="FK8" s="162"/>
      <c r="FL8" s="162"/>
      <c r="FM8" s="162"/>
      <c r="FN8" s="162"/>
      <c r="FO8" s="162"/>
      <c r="FP8" s="162"/>
      <c r="FQ8" s="162"/>
      <c r="FR8" s="162"/>
      <c r="FS8" s="162"/>
      <c r="FT8" s="162"/>
    </row>
    <row r="9" spans="1:278" s="150" customFormat="1" ht="10.5" customHeight="1" thickTop="1" thickBot="1">
      <c r="A9" s="463"/>
      <c r="B9" s="464"/>
      <c r="C9" s="464"/>
      <c r="D9" s="464"/>
      <c r="E9" s="464"/>
      <c r="F9" s="464"/>
      <c r="G9" s="464"/>
      <c r="H9" s="464"/>
      <c r="I9" s="464"/>
      <c r="J9" s="464"/>
      <c r="K9" s="464"/>
      <c r="L9" s="464"/>
      <c r="M9" s="464"/>
      <c r="N9" s="464"/>
      <c r="T9" s="160"/>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c r="BC9" s="163"/>
      <c r="BD9" s="163"/>
      <c r="BE9" s="163"/>
      <c r="BF9" s="163"/>
      <c r="BG9" s="163"/>
      <c r="BH9" s="163"/>
      <c r="BI9" s="163"/>
      <c r="BJ9" s="163"/>
      <c r="BK9" s="163"/>
      <c r="BL9" s="163"/>
      <c r="BM9" s="163"/>
      <c r="BN9" s="163"/>
      <c r="BO9" s="163"/>
      <c r="BP9" s="163"/>
      <c r="BQ9" s="163"/>
      <c r="BR9" s="163"/>
      <c r="BS9" s="163"/>
      <c r="BT9" s="163"/>
      <c r="BU9" s="163"/>
      <c r="BV9" s="163"/>
      <c r="BW9" s="163"/>
      <c r="BX9" s="163"/>
      <c r="BY9" s="163"/>
      <c r="BZ9" s="163"/>
      <c r="CA9" s="163"/>
      <c r="CB9" s="163"/>
      <c r="CC9" s="163"/>
      <c r="CD9" s="163"/>
      <c r="CE9" s="163"/>
      <c r="CF9" s="163"/>
      <c r="CG9" s="163"/>
      <c r="CH9" s="163"/>
      <c r="CI9" s="163"/>
      <c r="CJ9" s="163"/>
      <c r="CK9" s="163"/>
      <c r="CL9" s="163"/>
      <c r="CM9" s="163"/>
      <c r="CN9" s="163"/>
      <c r="CO9" s="163"/>
      <c r="CP9" s="163"/>
      <c r="CQ9" s="163"/>
      <c r="CR9" s="163"/>
      <c r="CS9" s="163"/>
      <c r="CT9" s="163"/>
      <c r="CU9" s="163"/>
      <c r="CV9" s="163"/>
      <c r="CW9" s="163"/>
      <c r="CX9" s="163"/>
      <c r="CY9" s="163"/>
      <c r="CZ9" s="163"/>
      <c r="DA9" s="163"/>
      <c r="DB9" s="163"/>
      <c r="DC9" s="163"/>
      <c r="DD9" s="163"/>
      <c r="DE9" s="163"/>
      <c r="DF9" s="163"/>
      <c r="DG9" s="163"/>
      <c r="DH9" s="163"/>
      <c r="DI9" s="163"/>
      <c r="DJ9" s="163"/>
      <c r="DK9" s="163"/>
      <c r="DL9" s="163"/>
      <c r="DM9" s="163"/>
      <c r="DN9" s="163"/>
      <c r="DO9" s="163"/>
      <c r="DP9" s="163"/>
      <c r="DQ9" s="163"/>
      <c r="DR9" s="163"/>
      <c r="DS9" s="163"/>
      <c r="DT9" s="163"/>
      <c r="DU9" s="163"/>
      <c r="DV9" s="163"/>
      <c r="DW9" s="163"/>
      <c r="DX9" s="163"/>
      <c r="DY9" s="163"/>
      <c r="DZ9" s="163"/>
      <c r="EA9" s="163"/>
      <c r="EB9" s="163"/>
      <c r="EC9" s="163"/>
      <c r="ED9" s="163"/>
      <c r="EE9" s="163"/>
      <c r="EF9" s="163"/>
      <c r="EG9" s="163"/>
      <c r="EH9" s="163"/>
      <c r="EI9" s="163"/>
      <c r="EJ9" s="163"/>
      <c r="EK9" s="163"/>
      <c r="EL9" s="163"/>
      <c r="EM9" s="163"/>
      <c r="EN9" s="163"/>
      <c r="EO9" s="163"/>
      <c r="EP9" s="163"/>
      <c r="EQ9" s="163"/>
      <c r="ER9" s="163"/>
      <c r="ES9" s="163"/>
      <c r="ET9" s="163"/>
      <c r="EU9" s="163"/>
      <c r="EV9" s="163"/>
      <c r="EW9" s="163"/>
      <c r="EX9" s="163"/>
      <c r="EY9" s="163"/>
      <c r="EZ9" s="163"/>
      <c r="FA9" s="163"/>
      <c r="FB9" s="163"/>
      <c r="FC9" s="163"/>
      <c r="FD9" s="163"/>
      <c r="FE9" s="163"/>
      <c r="FF9" s="163"/>
      <c r="FG9" s="163"/>
      <c r="FH9" s="163"/>
      <c r="FI9" s="163"/>
      <c r="FJ9" s="163"/>
      <c r="FK9" s="163"/>
      <c r="FL9" s="163"/>
      <c r="FM9" s="163"/>
      <c r="FN9" s="163"/>
      <c r="FO9" s="163"/>
      <c r="FP9" s="163"/>
      <c r="FQ9" s="163"/>
      <c r="FR9" s="163"/>
      <c r="FS9" s="163"/>
      <c r="FT9" s="163"/>
    </row>
    <row r="10" spans="1:278" s="151" customFormat="1" ht="15" customHeight="1">
      <c r="A10" s="465">
        <f>'Mapa Final'!A10</f>
        <v>1</v>
      </c>
      <c r="B10" s="471" t="str">
        <f>'Mapa Final'!B10</f>
        <v>Incumplimiento del plan de trabajo SG-SST</v>
      </c>
      <c r="C10" s="468" t="str">
        <f>'Mapa Final'!C10</f>
        <v>Incumplimiento de las metas establecidas</v>
      </c>
      <c r="D10" s="468" t="str">
        <f>'Mapa Final'!D10</f>
        <v>1. La baja asistencia de los servidores judiciales por la falta de compromiso 
2. Jefe inmediato no concede permiso y/o comisiones de servicios.
3.  Alto volumen de trabajo que impide la participación a las diferentes actividades. 
4. Tardanza en la planeación de las actividades</v>
      </c>
      <c r="E10" s="445" t="str">
        <f>'Mapa Final'!E10</f>
        <v>Baja participación en las actividades programadas en el plan de trabajo de SG-SST</v>
      </c>
      <c r="F10" s="445" t="str">
        <f>'Mapa Final'!F10</f>
        <v>Posibilidad de incumplimiento de las metas establecidas en el Plan de Trabajo del Sistema de Gestión de Seguridad y Salud en el Trabajo por la Baja participación en las actividades programadas en el plan de trabajo de SG-SST</v>
      </c>
      <c r="G10" s="445" t="str">
        <f>'Mapa Final'!G10</f>
        <v>Usuarios, productos y prácticas organizacionales</v>
      </c>
      <c r="H10" s="448" t="str">
        <f>'Mapa Final'!I10</f>
        <v>Media</v>
      </c>
      <c r="I10" s="457" t="str">
        <f>'Mapa Final'!L10</f>
        <v>Moderado</v>
      </c>
      <c r="J10" s="451" t="str">
        <f>'Mapa Final'!N10</f>
        <v>Moderado</v>
      </c>
      <c r="K10" s="454" t="str">
        <f>'Mapa Final'!AA10</f>
        <v>Baja</v>
      </c>
      <c r="L10" s="454" t="str">
        <f>'Mapa Final'!AE10</f>
        <v>Moderado</v>
      </c>
      <c r="M10" s="460" t="str">
        <f>'Mapa Final'!AG10</f>
        <v>Moderado</v>
      </c>
      <c r="N10" s="454" t="str">
        <f>'Mapa Final'!AH10</f>
        <v>Aceptar</v>
      </c>
      <c r="O10" s="438" t="s">
        <v>574</v>
      </c>
      <c r="P10" s="441"/>
      <c r="Q10" s="444" t="s">
        <v>10</v>
      </c>
      <c r="R10" s="435">
        <v>44927</v>
      </c>
      <c r="S10" s="435">
        <v>45015</v>
      </c>
      <c r="T10" s="438" t="s">
        <v>575</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51" customFormat="1" ht="13.5" customHeight="1">
      <c r="A11" s="466"/>
      <c r="B11" s="373"/>
      <c r="C11" s="469"/>
      <c r="D11" s="469"/>
      <c r="E11" s="446"/>
      <c r="F11" s="446"/>
      <c r="G11" s="446"/>
      <c r="H11" s="449"/>
      <c r="I11" s="458"/>
      <c r="J11" s="452"/>
      <c r="K11" s="455"/>
      <c r="L11" s="455"/>
      <c r="M11" s="461"/>
      <c r="N11" s="455"/>
      <c r="O11" s="436"/>
      <c r="P11" s="442"/>
      <c r="Q11" s="436"/>
      <c r="R11" s="436"/>
      <c r="S11" s="436"/>
      <c r="T11" s="439"/>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51" customFormat="1" ht="13.5" customHeight="1">
      <c r="A12" s="466"/>
      <c r="B12" s="373"/>
      <c r="C12" s="469"/>
      <c r="D12" s="469"/>
      <c r="E12" s="446"/>
      <c r="F12" s="446"/>
      <c r="G12" s="446"/>
      <c r="H12" s="449"/>
      <c r="I12" s="458"/>
      <c r="J12" s="452"/>
      <c r="K12" s="455"/>
      <c r="L12" s="455"/>
      <c r="M12" s="461"/>
      <c r="N12" s="455"/>
      <c r="O12" s="436"/>
      <c r="P12" s="442"/>
      <c r="Q12" s="436"/>
      <c r="R12" s="436"/>
      <c r="S12" s="436"/>
      <c r="T12" s="439"/>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51" customFormat="1" ht="13.5" customHeight="1">
      <c r="A13" s="466"/>
      <c r="B13" s="373"/>
      <c r="C13" s="469"/>
      <c r="D13" s="469"/>
      <c r="E13" s="446"/>
      <c r="F13" s="446"/>
      <c r="G13" s="446"/>
      <c r="H13" s="449"/>
      <c r="I13" s="458"/>
      <c r="J13" s="452"/>
      <c r="K13" s="455"/>
      <c r="L13" s="455"/>
      <c r="M13" s="461"/>
      <c r="N13" s="455"/>
      <c r="O13" s="436"/>
      <c r="P13" s="442"/>
      <c r="Q13" s="436"/>
      <c r="R13" s="436"/>
      <c r="S13" s="436"/>
      <c r="T13" s="439"/>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51" customFormat="1" ht="264.75" customHeight="1" thickBot="1">
      <c r="A14" s="467"/>
      <c r="B14" s="472"/>
      <c r="C14" s="470"/>
      <c r="D14" s="470"/>
      <c r="E14" s="447"/>
      <c r="F14" s="447"/>
      <c r="G14" s="447"/>
      <c r="H14" s="450"/>
      <c r="I14" s="459"/>
      <c r="J14" s="453"/>
      <c r="K14" s="456"/>
      <c r="L14" s="456"/>
      <c r="M14" s="462"/>
      <c r="N14" s="456"/>
      <c r="O14" s="437"/>
      <c r="P14" s="443"/>
      <c r="Q14" s="437"/>
      <c r="R14" s="437"/>
      <c r="S14" s="437"/>
      <c r="T14" s="440"/>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s="151" customFormat="1" ht="15" customHeight="1">
      <c r="A15" s="465">
        <f>'Mapa Final'!A15</f>
        <v>2</v>
      </c>
      <c r="B15" s="471" t="str">
        <f>'Mapa Final'!B15</f>
        <v>Incumplimiento de las Normas de SG-SST</v>
      </c>
      <c r="C15" s="468" t="str">
        <f>'Mapa Final'!C15</f>
        <v>Reputacional</v>
      </c>
      <c r="D15" s="468" t="str">
        <f>'Mapa Final'!D15</f>
        <v xml:space="preserve">1. Falta de compromiso por parte de los nominadores y su equipo de trabajo para participar en las actividades de promoción y prevención de SG-SST
2. Desconocimiento de la ley.
3. Falta sensibilización a los funcionarios y servidores judiciales.
4. Presupuesto insuficiente para efectuar los arreglos locativos que generan accidentes de trabajo.
</v>
      </c>
      <c r="E15" s="445" t="str">
        <f>'Mapa Final'!E15</f>
        <v>Incumplimiento cumplimiento de normas legalmente establecidas, resoluciones, decretos y leyes que contemplan las obligaciones que tienen los Empleadores y Trabajadores.</v>
      </c>
      <c r="F15" s="445" t="str">
        <f>'Mapa Final'!F15</f>
        <v>Posibilidad de perdida reputacional al Infringir el cumplimiento de normas legalmente establecidas, resoluciones, decretos y leyes que contemplan las obligaciones que tienen los Empleadores y Trabajadores.</v>
      </c>
      <c r="G15" s="445" t="str">
        <f>'Mapa Final'!G15</f>
        <v>Usuarios, productos y prácticas organizacionales</v>
      </c>
      <c r="H15" s="448" t="str">
        <f>'Mapa Final'!I15</f>
        <v>Media</v>
      </c>
      <c r="I15" s="457" t="str">
        <f>'Mapa Final'!L15</f>
        <v>Moderado</v>
      </c>
      <c r="J15" s="451" t="str">
        <f>'Mapa Final'!N15</f>
        <v>Moderado</v>
      </c>
      <c r="K15" s="454" t="str">
        <f>'Mapa Final'!AA15</f>
        <v>Baja</v>
      </c>
      <c r="L15" s="454" t="str">
        <f>'Mapa Final'!AE15</f>
        <v>Moderado</v>
      </c>
      <c r="M15" s="460" t="str">
        <f>'Mapa Final'!AG15</f>
        <v>Moderado</v>
      </c>
      <c r="N15" s="454" t="str">
        <f>'Mapa Final'!AH15</f>
        <v>Evitar</v>
      </c>
      <c r="O15" s="438" t="s">
        <v>572</v>
      </c>
      <c r="P15" s="441"/>
      <c r="Q15" s="444" t="s">
        <v>10</v>
      </c>
      <c r="R15" s="435">
        <v>44927</v>
      </c>
      <c r="S15" s="435">
        <v>45015</v>
      </c>
      <c r="T15" s="438" t="s">
        <v>576</v>
      </c>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row>
    <row r="16" spans="1:278" s="151" customFormat="1" ht="13.5" customHeight="1">
      <c r="A16" s="466"/>
      <c r="B16" s="373"/>
      <c r="C16" s="469"/>
      <c r="D16" s="469"/>
      <c r="E16" s="446"/>
      <c r="F16" s="446"/>
      <c r="G16" s="446"/>
      <c r="H16" s="449"/>
      <c r="I16" s="458"/>
      <c r="J16" s="452"/>
      <c r="K16" s="455"/>
      <c r="L16" s="455"/>
      <c r="M16" s="461"/>
      <c r="N16" s="455"/>
      <c r="O16" s="436"/>
      <c r="P16" s="442"/>
      <c r="Q16" s="436"/>
      <c r="R16" s="436"/>
      <c r="S16" s="436"/>
      <c r="T16" s="439"/>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row>
    <row r="17" spans="1:176" s="151" customFormat="1" ht="13.5" customHeight="1">
      <c r="A17" s="466"/>
      <c r="B17" s="373"/>
      <c r="C17" s="469"/>
      <c r="D17" s="469"/>
      <c r="E17" s="446"/>
      <c r="F17" s="446"/>
      <c r="G17" s="446"/>
      <c r="H17" s="449"/>
      <c r="I17" s="458"/>
      <c r="J17" s="452"/>
      <c r="K17" s="455"/>
      <c r="L17" s="455"/>
      <c r="M17" s="461"/>
      <c r="N17" s="455"/>
      <c r="O17" s="436"/>
      <c r="P17" s="442"/>
      <c r="Q17" s="436"/>
      <c r="R17" s="436"/>
      <c r="S17" s="436"/>
      <c r="T17" s="439"/>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row>
    <row r="18" spans="1:176" s="151" customFormat="1" ht="13.5" customHeight="1">
      <c r="A18" s="466"/>
      <c r="B18" s="373"/>
      <c r="C18" s="469"/>
      <c r="D18" s="469"/>
      <c r="E18" s="446"/>
      <c r="F18" s="446"/>
      <c r="G18" s="446"/>
      <c r="H18" s="449"/>
      <c r="I18" s="458"/>
      <c r="J18" s="452"/>
      <c r="K18" s="455"/>
      <c r="L18" s="455"/>
      <c r="M18" s="461"/>
      <c r="N18" s="455"/>
      <c r="O18" s="436"/>
      <c r="P18" s="442"/>
      <c r="Q18" s="436"/>
      <c r="R18" s="436"/>
      <c r="S18" s="436"/>
      <c r="T18" s="439"/>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row>
    <row r="19" spans="1:176" s="151" customFormat="1" ht="255.75" customHeight="1" thickBot="1">
      <c r="A19" s="467"/>
      <c r="B19" s="472"/>
      <c r="C19" s="470"/>
      <c r="D19" s="470"/>
      <c r="E19" s="447"/>
      <c r="F19" s="447"/>
      <c r="G19" s="447"/>
      <c r="H19" s="450"/>
      <c r="I19" s="459"/>
      <c r="J19" s="453"/>
      <c r="K19" s="456"/>
      <c r="L19" s="456"/>
      <c r="M19" s="462"/>
      <c r="N19" s="456"/>
      <c r="O19" s="437"/>
      <c r="P19" s="443"/>
      <c r="Q19" s="437"/>
      <c r="R19" s="437"/>
      <c r="S19" s="437"/>
      <c r="T19" s="440"/>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row>
    <row r="20" spans="1:176">
      <c r="A20" s="465">
        <f>'Mapa Final'!A19</f>
        <v>3</v>
      </c>
      <c r="B20" s="471" t="str">
        <f>'Mapa Final'!B19</f>
        <v>Corrupción</v>
      </c>
      <c r="C20" s="468" t="str">
        <f>'Mapa Final'!C19</f>
        <v>Reputacional(Corrupción)</v>
      </c>
      <c r="D20" s="468" t="str">
        <f>'Mapa Final'!D19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45" t="str">
        <f>'Mapa Final'!E19</f>
        <v>Carencia de transparencia, imparcialidad, moralidad y ética Judicial</v>
      </c>
      <c r="F20" s="445" t="str">
        <f>'Mapa Final'!F19</f>
        <v xml:space="preserve">Posibilidad de actos indebidos (corrupción) de  los servidores judiciales debido a la carencia de transparencia, imparcialidad, moralidad y ética Judicial </v>
      </c>
      <c r="G20" s="445" t="str">
        <f>'Mapa Final'!G19</f>
        <v>Fraude Interno</v>
      </c>
      <c r="H20" s="448" t="str">
        <f>'Mapa Final'!I19</f>
        <v>Media</v>
      </c>
      <c r="I20" s="457" t="str">
        <f>'Mapa Final'!L19</f>
        <v>Moderado</v>
      </c>
      <c r="J20" s="451" t="str">
        <f>'Mapa Final'!N19</f>
        <v>Moderado</v>
      </c>
      <c r="K20" s="454" t="str">
        <f>'Mapa Final'!AA19</f>
        <v>Baja</v>
      </c>
      <c r="L20" s="454" t="str">
        <f>'Mapa Final'!AE19</f>
        <v>Moderado</v>
      </c>
      <c r="M20" s="460" t="str">
        <f>'Mapa Final'!AG19</f>
        <v>Moderado</v>
      </c>
      <c r="N20" s="454" t="str">
        <f>'Mapa Final'!AH19</f>
        <v>Aceptar</v>
      </c>
      <c r="O20" s="438" t="s">
        <v>445</v>
      </c>
      <c r="P20" s="441"/>
      <c r="Q20" s="444" t="s">
        <v>10</v>
      </c>
      <c r="R20" s="435">
        <v>44928</v>
      </c>
      <c r="S20" s="435">
        <v>45015</v>
      </c>
      <c r="T20" s="438" t="s">
        <v>449</v>
      </c>
    </row>
    <row r="21" spans="1:176">
      <c r="A21" s="466"/>
      <c r="B21" s="373"/>
      <c r="C21" s="469"/>
      <c r="D21" s="469"/>
      <c r="E21" s="446"/>
      <c r="F21" s="446"/>
      <c r="G21" s="446"/>
      <c r="H21" s="449"/>
      <c r="I21" s="458"/>
      <c r="J21" s="452"/>
      <c r="K21" s="455"/>
      <c r="L21" s="455"/>
      <c r="M21" s="461"/>
      <c r="N21" s="455"/>
      <c r="O21" s="439"/>
      <c r="P21" s="442"/>
      <c r="Q21" s="436"/>
      <c r="R21" s="436"/>
      <c r="S21" s="436"/>
      <c r="T21" s="439"/>
    </row>
    <row r="22" spans="1:176">
      <c r="A22" s="466"/>
      <c r="B22" s="373"/>
      <c r="C22" s="469"/>
      <c r="D22" s="469"/>
      <c r="E22" s="446"/>
      <c r="F22" s="446"/>
      <c r="G22" s="446"/>
      <c r="H22" s="449"/>
      <c r="I22" s="458"/>
      <c r="J22" s="452"/>
      <c r="K22" s="455"/>
      <c r="L22" s="455"/>
      <c r="M22" s="461"/>
      <c r="N22" s="455"/>
      <c r="O22" s="439"/>
      <c r="P22" s="442"/>
      <c r="Q22" s="436"/>
      <c r="R22" s="436"/>
      <c r="S22" s="436"/>
      <c r="T22" s="439"/>
    </row>
    <row r="23" spans="1:176">
      <c r="A23" s="466"/>
      <c r="B23" s="373"/>
      <c r="C23" s="469"/>
      <c r="D23" s="469"/>
      <c r="E23" s="446"/>
      <c r="F23" s="446"/>
      <c r="G23" s="446"/>
      <c r="H23" s="449"/>
      <c r="I23" s="458"/>
      <c r="J23" s="452"/>
      <c r="K23" s="455"/>
      <c r="L23" s="455"/>
      <c r="M23" s="461"/>
      <c r="N23" s="455"/>
      <c r="O23" s="439"/>
      <c r="P23" s="442"/>
      <c r="Q23" s="436"/>
      <c r="R23" s="436"/>
      <c r="S23" s="436"/>
      <c r="T23" s="439"/>
    </row>
    <row r="24" spans="1:176" ht="249" customHeight="1" thickBot="1">
      <c r="A24" s="467"/>
      <c r="B24" s="472"/>
      <c r="C24" s="470"/>
      <c r="D24" s="470"/>
      <c r="E24" s="447"/>
      <c r="F24" s="447"/>
      <c r="G24" s="447"/>
      <c r="H24" s="450"/>
      <c r="I24" s="459"/>
      <c r="J24" s="453"/>
      <c r="K24" s="456"/>
      <c r="L24" s="456"/>
      <c r="M24" s="462"/>
      <c r="N24" s="456"/>
      <c r="O24" s="440"/>
      <c r="P24" s="443"/>
      <c r="Q24" s="437"/>
      <c r="R24" s="437"/>
      <c r="S24" s="437"/>
      <c r="T24" s="440"/>
    </row>
    <row r="25" spans="1:176">
      <c r="A25" s="465">
        <f>'Mapa Final'!A23</f>
        <v>4</v>
      </c>
      <c r="B25" s="471" t="str">
        <f>'Mapa Final'!B23</f>
        <v>Interrupción o demora en el proceso de 
Gestión de seguridad y salud en el trabajo</v>
      </c>
      <c r="C25" s="468" t="str">
        <f>'Mapa Final'!C23</f>
        <v>Incumplimiento de las metas establecidas</v>
      </c>
      <c r="D25" s="468" t="str">
        <f>'Mapa Final'!D23</f>
        <v xml:space="preserve">1. Paros/movilizaciones que afectan el proceso
2. Disturbios o hechos violentos
3.Decreto de estado de emergencia económica y social
4.Emergencias Ambientales
6. Fallas técnologicas </v>
      </c>
      <c r="E25" s="445" t="str">
        <f>'Mapa Final'!E23</f>
        <v>Sucesos de fuerza mayor que imposibilitan el cumplimiento de las actividades asociadas al proceso Gestión de seguridad y salud en el trabajo</v>
      </c>
      <c r="F25" s="445" t="str">
        <f>'Mapa Final'!F23</f>
        <v>Posibilidad de incumplimiento de las metas por sucesos de fuerza mayor que imposibilitan el cumplimiento de las actividades asociadas al proceso Gestión de seguridad y salud en el trabajo</v>
      </c>
      <c r="G25" s="445" t="str">
        <f>'Mapa Final'!G23</f>
        <v>Ejecución y Administración de Procesos</v>
      </c>
      <c r="H25" s="448" t="str">
        <f>'Mapa Final'!I23</f>
        <v>Media</v>
      </c>
      <c r="I25" s="457" t="str">
        <f>'Mapa Final'!L23</f>
        <v>Mayor</v>
      </c>
      <c r="J25" s="451" t="str">
        <f>'Mapa Final'!N23</f>
        <v xml:space="preserve">Alto </v>
      </c>
      <c r="K25" s="454" t="str">
        <f>'Mapa Final'!AA23</f>
        <v>Baja</v>
      </c>
      <c r="L25" s="454" t="str">
        <f>'Mapa Final'!AE23</f>
        <v>Mayor</v>
      </c>
      <c r="M25" s="460" t="str">
        <f>'Mapa Final'!AG23</f>
        <v xml:space="preserve">Alto </v>
      </c>
      <c r="N25" s="454" t="str">
        <f>'Mapa Final'!AH23</f>
        <v>Aceptar</v>
      </c>
      <c r="O25" s="438" t="s">
        <v>573</v>
      </c>
      <c r="P25" s="444"/>
      <c r="Q25" s="444" t="s">
        <v>431</v>
      </c>
      <c r="R25" s="435">
        <v>44928</v>
      </c>
      <c r="S25" s="435">
        <v>45015</v>
      </c>
      <c r="T25" s="438" t="s">
        <v>451</v>
      </c>
    </row>
    <row r="26" spans="1:176">
      <c r="A26" s="466"/>
      <c r="B26" s="373"/>
      <c r="C26" s="469"/>
      <c r="D26" s="469"/>
      <c r="E26" s="446"/>
      <c r="F26" s="446"/>
      <c r="G26" s="446"/>
      <c r="H26" s="449"/>
      <c r="I26" s="458"/>
      <c r="J26" s="452"/>
      <c r="K26" s="455"/>
      <c r="L26" s="455"/>
      <c r="M26" s="461"/>
      <c r="N26" s="455"/>
      <c r="O26" s="439"/>
      <c r="P26" s="436"/>
      <c r="Q26" s="436"/>
      <c r="R26" s="436"/>
      <c r="S26" s="436"/>
      <c r="T26" s="439"/>
    </row>
    <row r="27" spans="1:176">
      <c r="A27" s="466"/>
      <c r="B27" s="373"/>
      <c r="C27" s="469"/>
      <c r="D27" s="469"/>
      <c r="E27" s="446"/>
      <c r="F27" s="446"/>
      <c r="G27" s="446"/>
      <c r="H27" s="449"/>
      <c r="I27" s="458"/>
      <c r="J27" s="452"/>
      <c r="K27" s="455"/>
      <c r="L27" s="455"/>
      <c r="M27" s="461"/>
      <c r="N27" s="455"/>
      <c r="O27" s="439"/>
      <c r="P27" s="436"/>
      <c r="Q27" s="436"/>
      <c r="R27" s="436"/>
      <c r="S27" s="436"/>
      <c r="T27" s="439"/>
    </row>
    <row r="28" spans="1:176">
      <c r="A28" s="466"/>
      <c r="B28" s="373"/>
      <c r="C28" s="469"/>
      <c r="D28" s="469"/>
      <c r="E28" s="446"/>
      <c r="F28" s="446"/>
      <c r="G28" s="446"/>
      <c r="H28" s="449"/>
      <c r="I28" s="458"/>
      <c r="J28" s="452"/>
      <c r="K28" s="455"/>
      <c r="L28" s="455"/>
      <c r="M28" s="461"/>
      <c r="N28" s="455"/>
      <c r="O28" s="439"/>
      <c r="P28" s="436"/>
      <c r="Q28" s="436"/>
      <c r="R28" s="436"/>
      <c r="S28" s="436"/>
      <c r="T28" s="439"/>
    </row>
    <row r="29" spans="1:176" ht="278.25" customHeight="1" thickBot="1">
      <c r="A29" s="467"/>
      <c r="B29" s="472"/>
      <c r="C29" s="470"/>
      <c r="D29" s="470"/>
      <c r="E29" s="447"/>
      <c r="F29" s="447"/>
      <c r="G29" s="447"/>
      <c r="H29" s="450"/>
      <c r="I29" s="459"/>
      <c r="J29" s="453"/>
      <c r="K29" s="456"/>
      <c r="L29" s="456"/>
      <c r="M29" s="462"/>
      <c r="N29" s="456"/>
      <c r="O29" s="440"/>
      <c r="P29" s="437"/>
      <c r="Q29" s="437"/>
      <c r="R29" s="437"/>
      <c r="S29" s="437"/>
      <c r="T29" s="440"/>
    </row>
  </sheetData>
  <mergeCells count="99">
    <mergeCell ref="G20:G24"/>
    <mergeCell ref="H20:H24"/>
    <mergeCell ref="K20:K24"/>
    <mergeCell ref="G25:G29"/>
    <mergeCell ref="H25:H29"/>
    <mergeCell ref="I25:I29"/>
    <mergeCell ref="I20:I24"/>
    <mergeCell ref="J20:J24"/>
    <mergeCell ref="A25:A29"/>
    <mergeCell ref="C25:C29"/>
    <mergeCell ref="D25:D29"/>
    <mergeCell ref="E25:E29"/>
    <mergeCell ref="F25:F29"/>
    <mergeCell ref="B25:B29"/>
    <mergeCell ref="T25:T29"/>
    <mergeCell ref="J25:J29"/>
    <mergeCell ref="K25:K29"/>
    <mergeCell ref="L25:L29"/>
    <mergeCell ref="M25:M29"/>
    <mergeCell ref="N25:N29"/>
    <mergeCell ref="O25:O29"/>
    <mergeCell ref="P25:P29"/>
    <mergeCell ref="Q25:Q29"/>
    <mergeCell ref="R25:R29"/>
    <mergeCell ref="S25:S29"/>
    <mergeCell ref="L20:L24"/>
    <mergeCell ref="F15:F19"/>
    <mergeCell ref="P10:P14"/>
    <mergeCell ref="Q10:Q14"/>
    <mergeCell ref="T20:T24"/>
    <mergeCell ref="S20:S24"/>
    <mergeCell ref="N20:N24"/>
    <mergeCell ref="O20:O24"/>
    <mergeCell ref="P20:P24"/>
    <mergeCell ref="Q20:Q24"/>
    <mergeCell ref="R20:R24"/>
    <mergeCell ref="M20:M24"/>
    <mergeCell ref="S15:S19"/>
    <mergeCell ref="T15:T19"/>
    <mergeCell ref="N15:N19"/>
    <mergeCell ref="O15:O19"/>
    <mergeCell ref="A20:A24"/>
    <mergeCell ref="C20:C24"/>
    <mergeCell ref="D20:D24"/>
    <mergeCell ref="E20:E24"/>
    <mergeCell ref="F20:F24"/>
    <mergeCell ref="B20:B24"/>
    <mergeCell ref="A15:A19"/>
    <mergeCell ref="C15:C19"/>
    <mergeCell ref="D15:D19"/>
    <mergeCell ref="E15:E19"/>
    <mergeCell ref="B15:B19"/>
    <mergeCell ref="A9:N9"/>
    <mergeCell ref="A10:A14"/>
    <mergeCell ref="C10:C14"/>
    <mergeCell ref="D10:D14"/>
    <mergeCell ref="E10:E14"/>
    <mergeCell ref="F10:F14"/>
    <mergeCell ref="M10:M14"/>
    <mergeCell ref="N10:N14"/>
    <mergeCell ref="I10:I14"/>
    <mergeCell ref="J10:J14"/>
    <mergeCell ref="K10:K14"/>
    <mergeCell ref="L10:L14"/>
    <mergeCell ref="B10:B14"/>
    <mergeCell ref="P15:P19"/>
    <mergeCell ref="Q15:Q19"/>
    <mergeCell ref="R10:R14"/>
    <mergeCell ref="G10:G14"/>
    <mergeCell ref="H10:H14"/>
    <mergeCell ref="R15:R19"/>
    <mergeCell ref="J15:J19"/>
    <mergeCell ref="K15:K19"/>
    <mergeCell ref="G15:G19"/>
    <mergeCell ref="H15:H19"/>
    <mergeCell ref="I15:I19"/>
    <mergeCell ref="O10:O14"/>
    <mergeCell ref="L15:L19"/>
    <mergeCell ref="M15:M19"/>
    <mergeCell ref="R7:S7"/>
    <mergeCell ref="T7:T8"/>
    <mergeCell ref="R1:T3"/>
    <mergeCell ref="S10:S14"/>
    <mergeCell ref="T10:T14"/>
    <mergeCell ref="O4:Q4"/>
    <mergeCell ref="A5:C5"/>
    <mergeCell ref="D5:N5"/>
    <mergeCell ref="D1:Q3"/>
    <mergeCell ref="O7:O8"/>
    <mergeCell ref="P7:Q7"/>
    <mergeCell ref="A1:C2"/>
    <mergeCell ref="A6:C6"/>
    <mergeCell ref="D6:N6"/>
    <mergeCell ref="A7:F7"/>
    <mergeCell ref="H7:J7"/>
    <mergeCell ref="K7:M7"/>
    <mergeCell ref="N7:N8"/>
    <mergeCell ref="A4:C4"/>
    <mergeCell ref="D4:N4"/>
  </mergeCells>
  <conditionalFormatting sqref="A7:B7 H7 H30:J1048576">
    <cfRule type="containsText" dxfId="689" priority="668" operator="containsText" text="1- Bajo">
      <formula>NOT(ISERROR(SEARCH("1- Bajo",A7)))</formula>
    </cfRule>
    <cfRule type="containsText" dxfId="688" priority="667" operator="containsText" text="4- Bajo">
      <formula>NOT(ISERROR(SEARCH("4- Bajo",A7)))</formula>
    </cfRule>
    <cfRule type="containsText" dxfId="687" priority="666" operator="containsText" text="3- Bajo">
      <formula>NOT(ISERROR(SEARCH("3- Bajo",A7)))</formula>
    </cfRule>
  </conditionalFormatting>
  <conditionalFormatting sqref="A15:D15">
    <cfRule type="containsText" dxfId="686" priority="560" operator="containsText" text="6- Moderado">
      <formula>NOT(ISERROR(SEARCH("6- Moderado",A15)))</formula>
    </cfRule>
    <cfRule type="containsText" dxfId="685" priority="564" operator="containsText" text="1- Bajo">
      <formula>NOT(ISERROR(SEARCH("1- Bajo",A15)))</formula>
    </cfRule>
    <cfRule type="containsText" dxfId="684" priority="561" operator="containsText" text="4- Moderado">
      <formula>NOT(ISERROR(SEARCH("4- Moderado",A15)))</formula>
    </cfRule>
    <cfRule type="containsText" dxfId="683" priority="559" operator="containsText" text="3- Moderado">
      <formula>NOT(ISERROR(SEARCH("3- Moderado",A15)))</formula>
    </cfRule>
    <cfRule type="containsText" dxfId="682" priority="562" operator="containsText" text="3- Bajo">
      <formula>NOT(ISERROR(SEARCH("3- Bajo",A15)))</formula>
    </cfRule>
    <cfRule type="containsText" dxfId="681" priority="563" operator="containsText" text="4- Bajo">
      <formula>NOT(ISERROR(SEARCH("4- Bajo",A15)))</formula>
    </cfRule>
  </conditionalFormatting>
  <conditionalFormatting sqref="A10:I10 E15:I15">
    <cfRule type="containsText" dxfId="680" priority="624" operator="containsText" text="3- Bajo">
      <formula>NOT(ISERROR(SEARCH("3- Bajo",A10)))</formula>
    </cfRule>
    <cfRule type="containsText" dxfId="679" priority="623" operator="containsText" text="4- Moderado">
      <formula>NOT(ISERROR(SEARCH("4- Moderado",A10)))</formula>
    </cfRule>
    <cfRule type="containsText" dxfId="678" priority="621" operator="containsText" text="3- Moderado">
      <formula>NOT(ISERROR(SEARCH("3- Moderado",A10)))</formula>
    </cfRule>
    <cfRule type="containsText" dxfId="677" priority="622" operator="containsText" text="6- Moderado">
      <formula>NOT(ISERROR(SEARCH("6- Moderado",A10)))</formula>
    </cfRule>
    <cfRule type="containsText" dxfId="676" priority="626" operator="containsText" text="1- Bajo">
      <formula>NOT(ISERROR(SEARCH("1- Bajo",A10)))</formula>
    </cfRule>
    <cfRule type="containsText" dxfId="675" priority="625" operator="containsText" text="4- Bajo">
      <formula>NOT(ISERROR(SEARCH("4- Bajo",A10)))</formula>
    </cfRule>
  </conditionalFormatting>
  <conditionalFormatting sqref="A20:I20">
    <cfRule type="containsText" dxfId="674" priority="433" operator="containsText" text="3- Moderado">
      <formula>NOT(ISERROR(SEARCH("3- Moderado",A20)))</formula>
    </cfRule>
    <cfRule type="containsText" dxfId="673" priority="437" operator="containsText" text="4- Bajo">
      <formula>NOT(ISERROR(SEARCH("4- Bajo",A20)))</formula>
    </cfRule>
    <cfRule type="containsText" dxfId="672" priority="436" operator="containsText" text="3- Bajo">
      <formula>NOT(ISERROR(SEARCH("3- Bajo",A20)))</formula>
    </cfRule>
    <cfRule type="containsText" dxfId="671" priority="435" operator="containsText" text="4- Moderado">
      <formula>NOT(ISERROR(SEARCH("4- Moderado",A20)))</formula>
    </cfRule>
    <cfRule type="containsText" dxfId="670" priority="434" operator="containsText" text="6- Moderado">
      <formula>NOT(ISERROR(SEARCH("6- Moderado",A20)))</formula>
    </cfRule>
    <cfRule type="containsText" dxfId="669" priority="438" operator="containsText" text="1- Bajo">
      <formula>NOT(ISERROR(SEARCH("1- Bajo",A20)))</formula>
    </cfRule>
  </conditionalFormatting>
  <conditionalFormatting sqref="A25:I25">
    <cfRule type="containsText" dxfId="668" priority="367" operator="containsText" text="6- Moderado">
      <formula>NOT(ISERROR(SEARCH("6- Moderado",A25)))</formula>
    </cfRule>
    <cfRule type="containsText" dxfId="667" priority="366" operator="containsText" text="3- Moderado">
      <formula>NOT(ISERROR(SEARCH("3- Moderado",A25)))</formula>
    </cfRule>
    <cfRule type="containsText" dxfId="666" priority="371" operator="containsText" text="1- Bajo">
      <formula>NOT(ISERROR(SEARCH("1- Bajo",A25)))</formula>
    </cfRule>
    <cfRule type="containsText" dxfId="665" priority="369" operator="containsText" text="3- Bajo">
      <formula>NOT(ISERROR(SEARCH("3- Bajo",A25)))</formula>
    </cfRule>
    <cfRule type="containsText" dxfId="664" priority="368" operator="containsText" text="4- Moderado">
      <formula>NOT(ISERROR(SEARCH("4- Moderado",A25)))</formula>
    </cfRule>
    <cfRule type="containsText" dxfId="663" priority="370" operator="containsText" text="4- Bajo">
      <formula>NOT(ISERROR(SEARCH("4- Bajo",A25)))</formula>
    </cfRule>
  </conditionalFormatting>
  <conditionalFormatting sqref="D8:J8">
    <cfRule type="containsText" dxfId="662" priority="662" operator="containsText" text="1- Bajo">
      <formula>NOT(ISERROR(SEARCH("1- Bajo",D8)))</formula>
    </cfRule>
    <cfRule type="containsText" dxfId="661" priority="660" operator="containsText" text="4- Bajo">
      <formula>NOT(ISERROR(SEARCH("4- Bajo",D8)))</formula>
    </cfRule>
    <cfRule type="containsText" dxfId="660" priority="659" operator="containsText" text="3- Bajo">
      <formula>NOT(ISERROR(SEARCH("3- Bajo",D8)))</formula>
    </cfRule>
    <cfRule type="containsText" dxfId="659" priority="658" operator="containsText" text="4- Moderado">
      <formula>NOT(ISERROR(SEARCH("4- Moderado",D8)))</formula>
    </cfRule>
    <cfRule type="containsText" dxfId="658" priority="657" operator="containsText" text="6- Moderado">
      <formula>NOT(ISERROR(SEARCH("6- Moderado",D8)))</formula>
    </cfRule>
    <cfRule type="containsText" dxfId="657" priority="656" operator="containsText" text="3- Moderado">
      <formula>NOT(ISERROR(SEARCH("3- Moderado",D8)))</formula>
    </cfRule>
  </conditionalFormatting>
  <conditionalFormatting sqref="H10:H19">
    <cfRule type="containsText" dxfId="656" priority="584" operator="containsText" text="Alta">
      <formula>NOT(ISERROR(SEARCH("Alta",H10)))</formula>
    </cfRule>
    <cfRule type="containsText" dxfId="655" priority="583" operator="containsText" text="Media">
      <formula>NOT(ISERROR(SEARCH("Media",H10)))</formula>
    </cfRule>
    <cfRule type="containsText" dxfId="654" priority="581" operator="containsText" text="Muy Baja">
      <formula>NOT(ISERROR(SEARCH("Muy Baja",H10)))</formula>
    </cfRule>
    <cfRule type="containsText" dxfId="653" priority="576" operator="containsText" text="Muy Alta">
      <formula>NOT(ISERROR(SEARCH("Muy Alta",H10)))</formula>
    </cfRule>
    <cfRule type="containsText" dxfId="652" priority="575" operator="containsText" text="Alta">
      <formula>NOT(ISERROR(SEARCH("Alta",H10)))</formula>
    </cfRule>
    <cfRule type="containsText" dxfId="651" priority="582" operator="containsText" text="Baja">
      <formula>NOT(ISERROR(SEARCH("Baja",H10)))</formula>
    </cfRule>
    <cfRule type="containsText" dxfId="650" priority="586" operator="containsText" text="Muy Alta">
      <formula>NOT(ISERROR(SEARCH("Muy Alta",H10)))</formula>
    </cfRule>
  </conditionalFormatting>
  <conditionalFormatting sqref="H10:H24">
    <cfRule type="containsText" dxfId="649" priority="416" operator="containsText" text="Muy Alta">
      <formula>NOT(ISERROR(SEARCH("Muy Alta",H10)))</formula>
    </cfRule>
  </conditionalFormatting>
  <conditionalFormatting sqref="H20:H24">
    <cfRule type="containsText" dxfId="648" priority="412" operator="containsText" text="Baja">
      <formula>NOT(ISERROR(SEARCH("Baja",H20)))</formula>
    </cfRule>
    <cfRule type="containsText" dxfId="647" priority="406" operator="containsText" text="Muy Alta">
      <formula>NOT(ISERROR(SEARCH("Muy Alta",H20)))</formula>
    </cfRule>
    <cfRule type="containsText" dxfId="646" priority="405" operator="containsText" text="Alta">
      <formula>NOT(ISERROR(SEARCH("Alta",H20)))</formula>
    </cfRule>
    <cfRule type="containsText" dxfId="645" priority="411" operator="containsText" text="Muy Baja">
      <formula>NOT(ISERROR(SEARCH("Muy Baja",H20)))</formula>
    </cfRule>
    <cfRule type="containsText" dxfId="644" priority="413" operator="containsText" text="Media">
      <formula>NOT(ISERROR(SEARCH("Media",H20)))</formula>
    </cfRule>
    <cfRule type="containsText" dxfId="643" priority="414" operator="containsText" text="Alta">
      <formula>NOT(ISERROR(SEARCH("Alta",H20)))</formula>
    </cfRule>
  </conditionalFormatting>
  <conditionalFormatting sqref="H20:H29">
    <cfRule type="containsText" dxfId="642" priority="349" operator="containsText" text="Muy Alta">
      <formula>NOT(ISERROR(SEARCH("Muy Alta",H20)))</formula>
    </cfRule>
  </conditionalFormatting>
  <conditionalFormatting sqref="H25:H29">
    <cfRule type="containsText" dxfId="641" priority="337" operator="containsText" text="Muy Alta">
      <formula>NOT(ISERROR(SEARCH("Muy Alta",H25)))</formula>
    </cfRule>
    <cfRule type="containsText" dxfId="640" priority="338" operator="containsText" text="Alta">
      <formula>NOT(ISERROR(SEARCH("Alta",H25)))</formula>
    </cfRule>
    <cfRule type="containsText" dxfId="639" priority="339" operator="containsText" text="Muy Alta">
      <formula>NOT(ISERROR(SEARCH("Muy Alta",H25)))</formula>
    </cfRule>
    <cfRule type="containsText" dxfId="638" priority="344" operator="containsText" text="Muy Baja">
      <formula>NOT(ISERROR(SEARCH("Muy Baja",H25)))</formula>
    </cfRule>
    <cfRule type="containsText" dxfId="637" priority="345" operator="containsText" text="Baja">
      <formula>NOT(ISERROR(SEARCH("Baja",H25)))</formula>
    </cfRule>
    <cfRule type="containsText" dxfId="636" priority="346" operator="containsText" text="Media">
      <formula>NOT(ISERROR(SEARCH("Media",H25)))</formula>
    </cfRule>
    <cfRule type="containsText" dxfId="635" priority="347" operator="containsText" text="Alta">
      <formula>NOT(ISERROR(SEARCH("Alta",H25)))</formula>
    </cfRule>
  </conditionalFormatting>
  <conditionalFormatting sqref="H30:J1048576 A7:B7 H7">
    <cfRule type="containsText" dxfId="634" priority="665" operator="containsText" text="4- Moderado">
      <formula>NOT(ISERROR(SEARCH("4- Moderado",A7)))</formula>
    </cfRule>
    <cfRule type="containsText" dxfId="633" priority="663" operator="containsText" text="3- Moderado">
      <formula>NOT(ISERROR(SEARCH("3- Moderado",A7)))</formula>
    </cfRule>
    <cfRule type="containsText" dxfId="632" priority="664" operator="containsText" text="6- Moderado">
      <formula>NOT(ISERROR(SEARCH("6- Moderado",A7)))</formula>
    </cfRule>
  </conditionalFormatting>
  <conditionalFormatting sqref="I10:I29">
    <cfRule type="containsText" dxfId="631" priority="348" operator="containsText" text="Moderado">
      <formula>NOT(ISERROR(SEARCH("Moderado",I10)))</formula>
    </cfRule>
    <cfRule type="containsText" dxfId="630" priority="343" operator="containsText" text="Leve">
      <formula>NOT(ISERROR(SEARCH("Leve",I10)))</formula>
    </cfRule>
    <cfRule type="containsText" dxfId="629" priority="340" operator="containsText" text="Catastrófico">
      <formula>NOT(ISERROR(SEARCH("Catastrófico",I10)))</formula>
    </cfRule>
    <cfRule type="containsText" dxfId="628" priority="341" operator="containsText" text="Mayor">
      <formula>NOT(ISERROR(SEARCH("Mayor",I10)))</formula>
    </cfRule>
    <cfRule type="containsText" dxfId="627" priority="342" operator="containsText" text="Menor">
      <formula>NOT(ISERROR(SEARCH("Menor",I10)))</formula>
    </cfRule>
  </conditionalFormatting>
  <conditionalFormatting sqref="J8 J30:J1048576">
    <cfRule type="containsText" dxfId="626" priority="649" operator="containsText" text="5- Extremo">
      <formula>NOT(ISERROR(SEARCH("5- Extremo",J8)))</formula>
    </cfRule>
    <cfRule type="containsText" dxfId="625" priority="647" operator="containsText" text="15- Extremo">
      <formula>NOT(ISERROR(SEARCH("15- Extremo",J8)))</formula>
    </cfRule>
    <cfRule type="containsText" dxfId="624" priority="646" operator="containsText" text="20- Extremo">
      <formula>NOT(ISERROR(SEARCH("20- Extremo",J8)))</formula>
    </cfRule>
    <cfRule type="containsText" dxfId="623" priority="645" operator="containsText" text="25- Extremo">
      <formula>NOT(ISERROR(SEARCH("25- Extremo",J8)))</formula>
    </cfRule>
    <cfRule type="containsText" dxfId="622" priority="650" operator="containsText" text="12- Alto">
      <formula>NOT(ISERROR(SEARCH("12- Alto",J8)))</formula>
    </cfRule>
    <cfRule type="containsText" dxfId="621" priority="661" operator="containsText" text="2- Bajo">
      <formula>NOT(ISERROR(SEARCH("2- Bajo",J8)))</formula>
    </cfRule>
    <cfRule type="containsText" dxfId="620" priority="648" operator="containsText" text="10- Extremo">
      <formula>NOT(ISERROR(SEARCH("10- Extremo",J8)))</formula>
    </cfRule>
    <cfRule type="containsText" dxfId="619" priority="655" operator="containsText" text="4- Alto">
      <formula>NOT(ISERROR(SEARCH("4- Alto",J8)))</formula>
    </cfRule>
    <cfRule type="containsText" dxfId="618" priority="654" operator="containsText" text="5- Alto">
      <formula>NOT(ISERROR(SEARCH("5- Alto",J8)))</formula>
    </cfRule>
    <cfRule type="containsText" dxfId="617" priority="653" operator="containsText" text="8- Alto">
      <formula>NOT(ISERROR(SEARCH("8- Alto",J8)))</formula>
    </cfRule>
    <cfRule type="containsText" dxfId="616" priority="652" operator="containsText" text="9- Alto">
      <formula>NOT(ISERROR(SEARCH("9- Alto",J8)))</formula>
    </cfRule>
    <cfRule type="containsText" dxfId="615" priority="651" operator="containsText" text="10- Alto">
      <formula>NOT(ISERROR(SEARCH("10- Alto",J8)))</formula>
    </cfRule>
  </conditionalFormatting>
  <conditionalFormatting sqref="J10:J19">
    <cfRule type="colorScale" priority="857">
      <colorScale>
        <cfvo type="min"/>
        <cfvo type="max"/>
        <color rgb="FFFF7128"/>
        <color rgb="FFFFEF9C"/>
      </colorScale>
    </cfRule>
  </conditionalFormatting>
  <conditionalFormatting sqref="J10:J29">
    <cfRule type="containsText" dxfId="614" priority="331" operator="containsText" text="Bajo">
      <formula>NOT(ISERROR(SEARCH("Bajo",J10)))</formula>
    </cfRule>
    <cfRule type="containsText" dxfId="613" priority="333" operator="containsText" text="Moderado">
      <formula>NOT(ISERROR(SEARCH("Moderado",J10)))</formula>
    </cfRule>
    <cfRule type="containsText" dxfId="612" priority="361" operator="containsText" text="Bajo">
      <formula>NOT(ISERROR(SEARCH("Bajo",J10)))</formula>
    </cfRule>
    <cfRule type="containsText" dxfId="611" priority="362" operator="containsText" text="Moderado">
      <formula>NOT(ISERROR(SEARCH("Moderado",J10)))</formula>
    </cfRule>
    <cfRule type="containsText" dxfId="610" priority="364" operator="containsText" text="Extremo">
      <formula>NOT(ISERROR(SEARCH("Extremo",J10)))</formula>
    </cfRule>
    <cfRule type="containsText" dxfId="609" priority="332" operator="containsText" text="Extremo">
      <formula>NOT(ISERROR(SEARCH("Extremo",J10)))</formula>
    </cfRule>
    <cfRule type="containsText" dxfId="608" priority="363" operator="containsText" text="Alto">
      <formula>NOT(ISERROR(SEARCH("Alto",J10)))</formula>
    </cfRule>
  </conditionalFormatting>
  <conditionalFormatting sqref="J20:J24">
    <cfRule type="colorScale" priority="432">
      <colorScale>
        <cfvo type="min"/>
        <cfvo type="max"/>
        <color rgb="FFFF7128"/>
        <color rgb="FFFFEF9C"/>
      </colorScale>
    </cfRule>
  </conditionalFormatting>
  <conditionalFormatting sqref="J25:J29">
    <cfRule type="colorScale" priority="365">
      <colorScale>
        <cfvo type="min"/>
        <cfvo type="max"/>
        <color rgb="FFFF7128"/>
        <color rgb="FFFFEF9C"/>
      </colorScale>
    </cfRule>
  </conditionalFormatting>
  <conditionalFormatting sqref="K10:K29">
    <cfRule type="containsText" dxfId="607" priority="329" operator="containsText" text="Baja">
      <formula>NOT(ISERROR(SEARCH("Baja",K10)))</formula>
    </cfRule>
    <cfRule type="containsText" dxfId="606" priority="327" operator="containsText" text="Muy Alta">
      <formula>NOT(ISERROR(SEARCH("Muy Alta",K10)))</formula>
    </cfRule>
    <cfRule type="containsText" dxfId="605" priority="328" operator="containsText" text="Alta">
      <formula>NOT(ISERROR(SEARCH("Alta",K10)))</formula>
    </cfRule>
    <cfRule type="containsText" dxfId="604" priority="330" operator="containsText" text="Muy Baja">
      <formula>NOT(ISERROR(SEARCH("Muy Baja",K10)))</formula>
    </cfRule>
    <cfRule type="containsText" dxfId="603" priority="335" operator="containsText" text="Media">
      <formula>NOT(ISERROR(SEARCH("Media",K10)))</formula>
    </cfRule>
  </conditionalFormatting>
  <conditionalFormatting sqref="K10:L10 K15:L15">
    <cfRule type="containsText" dxfId="602" priority="641" operator="containsText" text="4- Moderado">
      <formula>NOT(ISERROR(SEARCH("4- Moderado",K10)))</formula>
    </cfRule>
    <cfRule type="containsText" dxfId="601" priority="644" operator="containsText" text="1- Bajo">
      <formula>NOT(ISERROR(SEARCH("1- Bajo",K10)))</formula>
    </cfRule>
    <cfRule type="containsText" dxfId="600" priority="643" operator="containsText" text="4- Bajo">
      <formula>NOT(ISERROR(SEARCH("4- Bajo",K10)))</formula>
    </cfRule>
    <cfRule type="containsText" dxfId="599" priority="640" operator="containsText" text="6- Moderado">
      <formula>NOT(ISERROR(SEARCH("6- Moderado",K10)))</formula>
    </cfRule>
    <cfRule type="containsText" dxfId="598" priority="639" operator="containsText" text="3- Moderado">
      <formula>NOT(ISERROR(SEARCH("3- Moderado",K10)))</formula>
    </cfRule>
    <cfRule type="containsText" dxfId="597" priority="642" operator="containsText" text="3- Bajo">
      <formula>NOT(ISERROR(SEARCH("3- Bajo",K10)))</formula>
    </cfRule>
  </conditionalFormatting>
  <conditionalFormatting sqref="K20:L20">
    <cfRule type="containsText" dxfId="596" priority="455" operator="containsText" text="4- Bajo">
      <formula>NOT(ISERROR(SEARCH("4- Bajo",K20)))</formula>
    </cfRule>
    <cfRule type="containsText" dxfId="595" priority="452" operator="containsText" text="6- Moderado">
      <formula>NOT(ISERROR(SEARCH("6- Moderado",K20)))</formula>
    </cfRule>
    <cfRule type="containsText" dxfId="594" priority="456" operator="containsText" text="1- Bajo">
      <formula>NOT(ISERROR(SEARCH("1- Bajo",K20)))</formula>
    </cfRule>
    <cfRule type="containsText" dxfId="593" priority="451" operator="containsText" text="3- Moderado">
      <formula>NOT(ISERROR(SEARCH("3- Moderado",K20)))</formula>
    </cfRule>
    <cfRule type="containsText" dxfId="592" priority="453" operator="containsText" text="4- Moderado">
      <formula>NOT(ISERROR(SEARCH("4- Moderado",K20)))</formula>
    </cfRule>
    <cfRule type="containsText" dxfId="591" priority="454" operator="containsText" text="3- Bajo">
      <formula>NOT(ISERROR(SEARCH("3- Bajo",K20)))</formula>
    </cfRule>
  </conditionalFormatting>
  <conditionalFormatting sqref="K25:L25">
    <cfRule type="containsText" dxfId="590" priority="386" operator="containsText" text="4- Moderado">
      <formula>NOT(ISERROR(SEARCH("4- Moderado",K25)))</formula>
    </cfRule>
    <cfRule type="containsText" dxfId="589" priority="387" operator="containsText" text="3- Bajo">
      <formula>NOT(ISERROR(SEARCH("3- Bajo",K25)))</formula>
    </cfRule>
    <cfRule type="containsText" dxfId="588" priority="388" operator="containsText" text="4- Bajo">
      <formula>NOT(ISERROR(SEARCH("4- Bajo",K25)))</formula>
    </cfRule>
    <cfRule type="containsText" dxfId="587" priority="385" operator="containsText" text="6- Moderado">
      <formula>NOT(ISERROR(SEARCH("6- Moderado",K25)))</formula>
    </cfRule>
    <cfRule type="containsText" dxfId="586" priority="389" operator="containsText" text="1- Bajo">
      <formula>NOT(ISERROR(SEARCH("1- Bajo",K25)))</formula>
    </cfRule>
    <cfRule type="containsText" dxfId="585" priority="384" operator="containsText" text="3- Moderado">
      <formula>NOT(ISERROR(SEARCH("3- Moderado",K25)))</formula>
    </cfRule>
  </conditionalFormatting>
  <conditionalFormatting sqref="K8:M8">
    <cfRule type="containsText" dxfId="584" priority="608" operator="containsText" text="1- Bajo">
      <formula>NOT(ISERROR(SEARCH("1- Bajo",K8)))</formula>
    </cfRule>
    <cfRule type="containsText" dxfId="583" priority="605" operator="containsText" text="4- Moderado">
      <formula>NOT(ISERROR(SEARCH("4- Moderado",K8)))</formula>
    </cfRule>
    <cfRule type="containsText" dxfId="582" priority="604" operator="containsText" text="6- Moderado">
      <formula>NOT(ISERROR(SEARCH("6- Moderado",K8)))</formula>
    </cfRule>
    <cfRule type="containsText" dxfId="581" priority="607" operator="containsText" text="4- Bajo">
      <formula>NOT(ISERROR(SEARCH("4- Bajo",K8)))</formula>
    </cfRule>
    <cfRule type="containsText" dxfId="580" priority="606" operator="containsText" text="3- Bajo">
      <formula>NOT(ISERROR(SEARCH("3- Bajo",K8)))</formula>
    </cfRule>
    <cfRule type="containsText" dxfId="579" priority="603" operator="containsText" text="3- Moderado">
      <formula>NOT(ISERROR(SEARCH("3- Moderado",K8)))</formula>
    </cfRule>
  </conditionalFormatting>
  <conditionalFormatting sqref="L10:L29">
    <cfRule type="containsText" dxfId="578" priority="325" operator="containsText" text="Menor">
      <formula>NOT(ISERROR(SEARCH("Menor",L10)))</formula>
    </cfRule>
    <cfRule type="containsText" dxfId="577" priority="324" operator="containsText" text="Mayor">
      <formula>NOT(ISERROR(SEARCH("Mayor",L10)))</formula>
    </cfRule>
    <cfRule type="containsText" dxfId="576" priority="326" operator="containsText" text="Leve">
      <formula>NOT(ISERROR(SEARCH("Leve",L10)))</formula>
    </cfRule>
    <cfRule type="containsText" dxfId="575" priority="323" operator="containsText" text="Catastrófico">
      <formula>NOT(ISERROR(SEARCH("Catastrófico",L10)))</formula>
    </cfRule>
  </conditionalFormatting>
  <conditionalFormatting sqref="L10:M29">
    <cfRule type="containsText" dxfId="574" priority="334" operator="containsText" text="Moderado">
      <formula>NOT(ISERROR(SEARCH("Moderado",L10)))</formula>
    </cfRule>
  </conditionalFormatting>
  <conditionalFormatting sqref="M10:M19">
    <cfRule type="colorScale" priority="863">
      <colorScale>
        <cfvo type="min"/>
        <cfvo type="max"/>
        <color rgb="FFFF7128"/>
        <color rgb="FFFFEF9C"/>
      </colorScale>
    </cfRule>
  </conditionalFormatting>
  <conditionalFormatting sqref="M10:M29">
    <cfRule type="containsText" dxfId="573" priority="356" operator="containsText" text="Bajo">
      <formula>NOT(ISERROR(SEARCH("Bajo",M10)))</formula>
    </cfRule>
    <cfRule type="containsText" dxfId="572" priority="357" operator="containsText" text="Moderado">
      <formula>NOT(ISERROR(SEARCH("Moderado",M10)))</formula>
    </cfRule>
    <cfRule type="containsText" dxfId="571" priority="359" operator="containsText" text="Extremo">
      <formula>NOT(ISERROR(SEARCH("Extremo",M10)))</formula>
    </cfRule>
    <cfRule type="containsText" dxfId="570" priority="358" operator="containsText" text="Alto">
      <formula>NOT(ISERROR(SEARCH("Alto",M10)))</formula>
    </cfRule>
  </conditionalFormatting>
  <conditionalFormatting sqref="M20:M24">
    <cfRule type="colorScale" priority="427">
      <colorScale>
        <cfvo type="min"/>
        <cfvo type="max"/>
        <color rgb="FFFF7128"/>
        <color rgb="FFFFEF9C"/>
      </colorScale>
    </cfRule>
  </conditionalFormatting>
  <conditionalFormatting sqref="M25:M29">
    <cfRule type="colorScale" priority="360">
      <colorScale>
        <cfvo type="min"/>
        <cfvo type="max"/>
        <color rgb="FFFF7128"/>
        <color rgb="FFFFEF9C"/>
      </colorScale>
    </cfRule>
  </conditionalFormatting>
  <conditionalFormatting sqref="N10 N15">
    <cfRule type="containsText" dxfId="569" priority="590" operator="containsText" text="3- Bajo">
      <formula>NOT(ISERROR(SEARCH("3- Bajo",N10)))</formula>
    </cfRule>
    <cfRule type="containsText" dxfId="568" priority="591" operator="containsText" text="4- Bajo">
      <formula>NOT(ISERROR(SEARCH("4- Bajo",N10)))</formula>
    </cfRule>
    <cfRule type="containsText" dxfId="567" priority="592" operator="containsText" text="1- Bajo">
      <formula>NOT(ISERROR(SEARCH("1- Bajo",N10)))</formula>
    </cfRule>
    <cfRule type="containsText" dxfId="566" priority="587" operator="containsText" text="3- Moderado">
      <formula>NOT(ISERROR(SEARCH("3- Moderado",N10)))</formula>
    </cfRule>
    <cfRule type="containsText" dxfId="565" priority="588" operator="containsText" text="6- Moderado">
      <formula>NOT(ISERROR(SEARCH("6- Moderado",N10)))</formula>
    </cfRule>
    <cfRule type="containsText" dxfId="564" priority="589" operator="containsText" text="4- Moderado">
      <formula>NOT(ISERROR(SEARCH("4- Moderado",N10)))</formula>
    </cfRule>
  </conditionalFormatting>
  <conditionalFormatting sqref="N20">
    <cfRule type="containsText" dxfId="563" priority="418" operator="containsText" text="6- Moderado">
      <formula>NOT(ISERROR(SEARCH("6- Moderado",N20)))</formula>
    </cfRule>
    <cfRule type="containsText" dxfId="562" priority="422" operator="containsText" text="1- Bajo">
      <formula>NOT(ISERROR(SEARCH("1- Bajo",N20)))</formula>
    </cfRule>
    <cfRule type="containsText" dxfId="561" priority="421" operator="containsText" text="4- Bajo">
      <formula>NOT(ISERROR(SEARCH("4- Bajo",N20)))</formula>
    </cfRule>
    <cfRule type="containsText" dxfId="560" priority="420" operator="containsText" text="3- Bajo">
      <formula>NOT(ISERROR(SEARCH("3- Bajo",N20)))</formula>
    </cfRule>
    <cfRule type="containsText" dxfId="559" priority="419" operator="containsText" text="4- Moderado">
      <formula>NOT(ISERROR(SEARCH("4- Moderado",N20)))</formula>
    </cfRule>
    <cfRule type="containsText" dxfId="558" priority="417" operator="containsText" text="3- Moderado">
      <formula>NOT(ISERROR(SEARCH("3- Moderado",N20)))</formula>
    </cfRule>
  </conditionalFormatting>
  <conditionalFormatting sqref="N25">
    <cfRule type="containsText" dxfId="557" priority="350" operator="containsText" text="3- Moderado">
      <formula>NOT(ISERROR(SEARCH("3- Moderado",N25)))</formula>
    </cfRule>
    <cfRule type="containsText" dxfId="556" priority="351" operator="containsText" text="6- Moderado">
      <formula>NOT(ISERROR(SEARCH("6- Moderado",N25)))</formula>
    </cfRule>
    <cfRule type="containsText" dxfId="555" priority="352" operator="containsText" text="4- Moderado">
      <formula>NOT(ISERROR(SEARCH("4- Moderado",N25)))</formula>
    </cfRule>
    <cfRule type="containsText" dxfId="554" priority="353" operator="containsText" text="3- Bajo">
      <formula>NOT(ISERROR(SEARCH("3- Bajo",N25)))</formula>
    </cfRule>
    <cfRule type="containsText" dxfId="553" priority="355" operator="containsText" text="1- Bajo">
      <formula>NOT(ISERROR(SEARCH("1- Bajo",N25)))</formula>
    </cfRule>
    <cfRule type="containsText" dxfId="552" priority="354" operator="containsText" text="4- Bajo">
      <formula>NOT(ISERROR(SEARCH("4- Bajo",N25)))</formula>
    </cfRule>
  </conditionalFormatting>
  <dataValidations count="7">
    <dataValidation allowBlank="1" showInputMessage="1" showErrorMessage="1" prompt="seleccionar si el responsable de ejecutar las acciones es el nivel central" sqref="Q8" xr:uid="{00000000-0002-0000-0D00-000000000000}"/>
    <dataValidation allowBlank="1" showInputMessage="1" showErrorMessage="1" prompt="Seleccionar si el responsable es el responsable de las acciones es el nivel central" sqref="P7:P8" xr:uid="{00000000-0002-0000-0D00-000001000000}"/>
    <dataValidation allowBlank="1" showInputMessage="1" showErrorMessage="1" prompt="Describir las actividades que se van a desarrollar para el proyecto" sqref="O7" xr:uid="{00000000-0002-0000-0D00-000002000000}"/>
    <dataValidation allowBlank="1" showInputMessage="1" showErrorMessage="1" prompt="El grado de afectación puede ser " sqref="I8" xr:uid="{00000000-0002-0000-0D00-000003000000}"/>
    <dataValidation allowBlank="1" showInputMessage="1" showErrorMessage="1" prompt="Que tan factible es que materialize el riesgo?" sqref="H8" xr:uid="{00000000-0002-0000-0D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D00-000005000000}"/>
    <dataValidation allowBlank="1" showInputMessage="1" showErrorMessage="1" prompt="Seleccionar el tipo de riesgo teniendo en cuenta que  factor organizaconal afecta. Ver explicacion en hoja " sqref="E8" xr:uid="{00000000-0002-0000-0D00-000006000000}"/>
  </dataValidation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tint="0.59999389629810485"/>
  </sheetPr>
  <dimension ref="A1:JR29"/>
  <sheetViews>
    <sheetView topLeftCell="I20" zoomScale="71" zoomScaleNormal="71" workbookViewId="0">
      <selection activeCell="T20" sqref="T20:T24"/>
    </sheetView>
  </sheetViews>
  <sheetFormatPr baseColWidth="10" defaultColWidth="11.42578125" defaultRowHeight="15"/>
  <cols>
    <col min="1" max="2" width="18.42578125" style="81" customWidth="1"/>
    <col min="3" max="3" width="15.42578125" customWidth="1"/>
    <col min="4" max="4" width="27.42578125" style="81" customWidth="1"/>
    <col min="5" max="5" width="18" style="152" customWidth="1"/>
    <col min="6" max="6" width="40.140625" customWidth="1"/>
    <col min="7" max="7" width="20.42578125" customWidth="1"/>
    <col min="8" max="8" width="10.42578125" style="153" customWidth="1"/>
    <col min="9" max="9" width="11.42578125" style="153" customWidth="1"/>
    <col min="10" max="10" width="10.140625" style="154" customWidth="1"/>
    <col min="11" max="11" width="11.42578125" style="153" customWidth="1"/>
    <col min="12" max="12" width="10.85546875" style="153" customWidth="1"/>
    <col min="13" max="13" width="18.28515625" style="153" bestFit="1" customWidth="1"/>
    <col min="14" max="14" width="18.28515625" bestFit="1" customWidth="1"/>
    <col min="15" max="15" width="44.28515625" customWidth="1"/>
    <col min="16" max="17" width="14.42578125" customWidth="1"/>
    <col min="18" max="18" width="17.42578125" customWidth="1"/>
    <col min="19" max="19" width="16.28515625" customWidth="1"/>
    <col min="20" max="20" width="57" customWidth="1"/>
    <col min="21" max="176" width="11.42578125" style="6"/>
  </cols>
  <sheetData>
    <row r="1" spans="1:278" s="136" customFormat="1" ht="16.5" customHeight="1">
      <c r="A1" s="427"/>
      <c r="B1" s="398"/>
      <c r="C1" s="398"/>
      <c r="D1" s="419" t="s">
        <v>432</v>
      </c>
      <c r="E1" s="419"/>
      <c r="F1" s="419"/>
      <c r="G1" s="419"/>
      <c r="H1" s="419"/>
      <c r="I1" s="419"/>
      <c r="J1" s="419"/>
      <c r="K1" s="419"/>
      <c r="L1" s="419"/>
      <c r="M1" s="419"/>
      <c r="N1" s="419"/>
      <c r="O1" s="419"/>
      <c r="P1" s="419"/>
      <c r="Q1" s="420"/>
      <c r="R1" s="386" t="s">
        <v>96</v>
      </c>
      <c r="S1" s="386"/>
      <c r="T1" s="386"/>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135"/>
      <c r="AU1" s="135"/>
      <c r="AV1" s="135"/>
      <c r="AW1" s="135"/>
      <c r="AX1" s="135"/>
      <c r="AY1" s="135"/>
      <c r="AZ1" s="135"/>
      <c r="BA1" s="135"/>
      <c r="BB1" s="135"/>
      <c r="BC1" s="135"/>
      <c r="BD1" s="135"/>
      <c r="BE1" s="135"/>
      <c r="BF1" s="135"/>
      <c r="BG1" s="135"/>
      <c r="BH1" s="135"/>
      <c r="BI1" s="135"/>
      <c r="BJ1" s="135"/>
      <c r="BK1" s="135"/>
      <c r="BL1" s="135"/>
      <c r="BM1" s="135"/>
      <c r="BN1" s="135"/>
      <c r="BO1" s="135"/>
      <c r="BP1" s="135"/>
      <c r="BQ1" s="135"/>
      <c r="BR1" s="135"/>
      <c r="BS1" s="135"/>
      <c r="BT1" s="135"/>
      <c r="BU1" s="135"/>
      <c r="BV1" s="135"/>
      <c r="BW1" s="135"/>
      <c r="BX1" s="135"/>
      <c r="BY1" s="135"/>
      <c r="BZ1" s="135"/>
      <c r="CA1" s="135"/>
      <c r="CB1" s="135"/>
      <c r="CC1" s="135"/>
      <c r="CD1" s="135"/>
      <c r="CE1" s="135"/>
      <c r="CF1" s="135"/>
      <c r="CG1" s="135"/>
      <c r="CH1" s="135"/>
      <c r="CI1" s="135"/>
      <c r="CJ1" s="135"/>
      <c r="CK1" s="135"/>
      <c r="CL1" s="135"/>
      <c r="CM1" s="135"/>
      <c r="CN1" s="135"/>
      <c r="CO1" s="135"/>
      <c r="CP1" s="135"/>
      <c r="CQ1" s="135"/>
      <c r="CR1" s="135"/>
      <c r="CS1" s="135"/>
      <c r="CT1" s="135"/>
      <c r="CU1" s="135"/>
      <c r="CV1" s="135"/>
      <c r="CW1" s="135"/>
      <c r="CX1" s="135"/>
      <c r="CY1" s="135"/>
      <c r="CZ1" s="135"/>
      <c r="DA1" s="135"/>
      <c r="DB1" s="135"/>
      <c r="DC1" s="135"/>
      <c r="DD1" s="135"/>
      <c r="DE1" s="135"/>
      <c r="DF1" s="135"/>
      <c r="DG1" s="135"/>
      <c r="DH1" s="135"/>
      <c r="DI1" s="135"/>
      <c r="DJ1" s="135"/>
      <c r="DK1" s="135"/>
      <c r="DL1" s="135"/>
      <c r="DM1" s="135"/>
      <c r="DN1" s="135"/>
      <c r="DO1" s="135"/>
      <c r="DP1" s="135"/>
      <c r="DQ1" s="135"/>
      <c r="DR1" s="135"/>
      <c r="DS1" s="135"/>
      <c r="DT1" s="135"/>
      <c r="DU1" s="135"/>
      <c r="DV1" s="135"/>
      <c r="DW1" s="135"/>
      <c r="DX1" s="135"/>
      <c r="DY1" s="135"/>
      <c r="DZ1" s="135"/>
      <c r="EA1" s="135"/>
      <c r="EB1" s="135"/>
      <c r="EC1" s="135"/>
      <c r="ED1" s="135"/>
      <c r="EE1" s="135"/>
      <c r="EF1" s="135"/>
      <c r="EG1" s="135"/>
      <c r="EH1" s="135"/>
      <c r="EI1" s="135"/>
      <c r="EJ1" s="135"/>
      <c r="EK1" s="135"/>
      <c r="EL1" s="135"/>
      <c r="EM1" s="135"/>
      <c r="EN1" s="135"/>
      <c r="EO1" s="135"/>
      <c r="EP1" s="135"/>
      <c r="EQ1" s="135"/>
      <c r="ER1" s="135"/>
      <c r="ES1" s="135"/>
      <c r="ET1" s="135"/>
      <c r="EU1" s="135"/>
      <c r="EV1" s="135"/>
      <c r="EW1" s="135"/>
      <c r="EX1" s="135"/>
      <c r="EY1" s="135"/>
      <c r="EZ1" s="135"/>
      <c r="FA1" s="135"/>
      <c r="FB1" s="135"/>
      <c r="FC1" s="135"/>
      <c r="FD1" s="135"/>
      <c r="FE1" s="135"/>
      <c r="FF1" s="135"/>
      <c r="FG1" s="135"/>
      <c r="FH1" s="135"/>
      <c r="FI1" s="135"/>
      <c r="FJ1" s="135"/>
      <c r="FK1" s="135"/>
      <c r="FL1" s="135"/>
      <c r="FM1" s="135"/>
      <c r="FN1" s="135"/>
      <c r="FO1" s="135"/>
      <c r="FP1" s="135"/>
      <c r="FQ1" s="135"/>
      <c r="FR1" s="135"/>
      <c r="FS1" s="135"/>
      <c r="FT1" s="135"/>
      <c r="FU1" s="135"/>
      <c r="FV1" s="135"/>
      <c r="FW1" s="135"/>
      <c r="FX1" s="135"/>
      <c r="FY1" s="135"/>
      <c r="FZ1" s="135"/>
      <c r="GA1" s="135"/>
      <c r="GB1" s="135"/>
      <c r="GC1" s="135"/>
      <c r="GD1" s="135"/>
      <c r="GE1" s="135"/>
      <c r="GF1" s="135"/>
      <c r="GG1" s="135"/>
      <c r="GH1" s="135"/>
      <c r="GI1" s="135"/>
      <c r="GJ1" s="135"/>
      <c r="GK1" s="135"/>
      <c r="GL1" s="135"/>
      <c r="GM1" s="135"/>
      <c r="GN1" s="135"/>
      <c r="GO1" s="135"/>
      <c r="GP1" s="135"/>
      <c r="GQ1" s="135"/>
      <c r="GR1" s="135"/>
      <c r="GS1" s="135"/>
      <c r="GT1" s="135"/>
      <c r="GU1" s="135"/>
      <c r="GV1" s="135"/>
      <c r="GW1" s="135"/>
      <c r="GX1" s="135"/>
      <c r="GY1" s="135"/>
      <c r="GZ1" s="135"/>
      <c r="HA1" s="135"/>
      <c r="HB1" s="135"/>
      <c r="HC1" s="135"/>
      <c r="HD1" s="135"/>
      <c r="HE1" s="135"/>
      <c r="HF1" s="135"/>
      <c r="HG1" s="135"/>
      <c r="HH1" s="135"/>
      <c r="HI1" s="135"/>
      <c r="HJ1" s="135"/>
      <c r="HK1" s="135"/>
      <c r="HL1" s="135"/>
      <c r="HM1" s="135"/>
      <c r="HN1" s="135"/>
      <c r="HO1" s="135"/>
      <c r="HP1" s="135"/>
      <c r="HQ1" s="135"/>
      <c r="HR1" s="135"/>
      <c r="HS1" s="135"/>
      <c r="HT1" s="135"/>
      <c r="HU1" s="135"/>
      <c r="HV1" s="135"/>
      <c r="HW1" s="135"/>
      <c r="HX1" s="135"/>
      <c r="HY1" s="135"/>
      <c r="HZ1" s="135"/>
      <c r="IA1" s="135"/>
      <c r="IB1" s="135"/>
      <c r="IC1" s="135"/>
      <c r="ID1" s="135"/>
      <c r="IE1" s="135"/>
      <c r="IF1" s="135"/>
      <c r="IG1" s="135"/>
      <c r="IH1" s="135"/>
      <c r="II1" s="135"/>
      <c r="IJ1" s="135"/>
      <c r="IK1" s="135"/>
      <c r="IL1" s="135"/>
      <c r="IM1" s="135"/>
      <c r="IN1" s="135"/>
      <c r="IO1" s="135"/>
      <c r="IP1" s="135"/>
      <c r="IQ1" s="135"/>
      <c r="IR1" s="135"/>
      <c r="IS1" s="135"/>
      <c r="IT1" s="135"/>
      <c r="IU1" s="135"/>
      <c r="IV1" s="135"/>
      <c r="IW1" s="135"/>
      <c r="IX1" s="135"/>
      <c r="IY1" s="135"/>
      <c r="IZ1" s="135"/>
      <c r="JA1" s="135"/>
      <c r="JB1" s="135"/>
      <c r="JC1" s="135"/>
      <c r="JD1" s="135"/>
      <c r="JE1" s="135"/>
      <c r="JF1" s="135"/>
      <c r="JG1" s="135"/>
      <c r="JH1" s="135"/>
      <c r="JI1" s="135"/>
      <c r="JJ1" s="135"/>
      <c r="JK1" s="135"/>
      <c r="JL1" s="135"/>
      <c r="JM1" s="135"/>
      <c r="JN1" s="135"/>
      <c r="JO1" s="135"/>
      <c r="JP1" s="135"/>
      <c r="JQ1" s="135"/>
      <c r="JR1" s="135"/>
    </row>
    <row r="2" spans="1:278" s="136" customFormat="1" ht="39.75" customHeight="1">
      <c r="A2" s="428"/>
      <c r="B2" s="400"/>
      <c r="C2" s="400"/>
      <c r="D2" s="421"/>
      <c r="E2" s="421"/>
      <c r="F2" s="421"/>
      <c r="G2" s="421"/>
      <c r="H2" s="421"/>
      <c r="I2" s="421"/>
      <c r="J2" s="421"/>
      <c r="K2" s="421"/>
      <c r="L2" s="421"/>
      <c r="M2" s="421"/>
      <c r="N2" s="421"/>
      <c r="O2" s="421"/>
      <c r="P2" s="421"/>
      <c r="Q2" s="422"/>
      <c r="R2" s="386"/>
      <c r="S2" s="386"/>
      <c r="T2" s="386"/>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row>
    <row r="3" spans="1:278" s="136" customFormat="1" ht="3" customHeight="1">
      <c r="A3" s="2"/>
      <c r="B3" s="2"/>
      <c r="C3" s="145"/>
      <c r="D3" s="421"/>
      <c r="E3" s="421"/>
      <c r="F3" s="421"/>
      <c r="G3" s="421"/>
      <c r="H3" s="421"/>
      <c r="I3" s="421"/>
      <c r="J3" s="421"/>
      <c r="K3" s="421"/>
      <c r="L3" s="421"/>
      <c r="M3" s="421"/>
      <c r="N3" s="421"/>
      <c r="O3" s="421"/>
      <c r="P3" s="421"/>
      <c r="Q3" s="422"/>
      <c r="R3" s="386"/>
      <c r="S3" s="386"/>
      <c r="T3" s="386"/>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row>
    <row r="4" spans="1:278" s="136" customFormat="1" ht="41.25" customHeight="1">
      <c r="A4" s="387" t="s">
        <v>97</v>
      </c>
      <c r="B4" s="388"/>
      <c r="C4" s="389"/>
      <c r="D4" s="390" t="str">
        <f>'Mapa Final'!D4:N4</f>
        <v>SISTEMA DE GESTIÓN DE SEGURIDAD Y SALUD EN EL TRABAJO - SG-SST</v>
      </c>
      <c r="E4" s="391"/>
      <c r="F4" s="391"/>
      <c r="G4" s="391"/>
      <c r="H4" s="391"/>
      <c r="I4" s="391"/>
      <c r="J4" s="391"/>
      <c r="K4" s="391"/>
      <c r="L4" s="391"/>
      <c r="M4" s="391"/>
      <c r="N4" s="392"/>
      <c r="O4" s="393"/>
      <c r="P4" s="393"/>
      <c r="Q4" s="393"/>
      <c r="R4" s="1"/>
      <c r="S4" s="1"/>
      <c r="T4" s="1"/>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row>
    <row r="5" spans="1:278" s="136" customFormat="1" ht="52.5" customHeight="1">
      <c r="A5" s="387" t="s">
        <v>99</v>
      </c>
      <c r="B5" s="388"/>
      <c r="C5" s="389"/>
      <c r="D5" s="394" t="str">
        <f>'Mapa Final'!D5:N5</f>
        <v>Velar por el bienestar, la salud y seguridad en el trabajo de todos los servidores judiciales mediante el PHVA del Sistema de Gestión y Seguridad en el trabajo (SG-SST) en el marco del sistema de gestión de calidad y Medio Ambiente</v>
      </c>
      <c r="E5" s="395"/>
      <c r="F5" s="395"/>
      <c r="G5" s="395"/>
      <c r="H5" s="395"/>
      <c r="I5" s="395"/>
      <c r="J5" s="395"/>
      <c r="K5" s="395"/>
      <c r="L5" s="395"/>
      <c r="M5" s="395"/>
      <c r="N5" s="396"/>
      <c r="O5" s="1"/>
      <c r="P5" s="1"/>
      <c r="Q5" s="1"/>
      <c r="R5" s="1"/>
      <c r="S5" s="1"/>
      <c r="T5" s="1"/>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c r="CY5" s="135"/>
      <c r="CZ5" s="135"/>
      <c r="DA5" s="135"/>
      <c r="DB5" s="135"/>
      <c r="DC5" s="135"/>
      <c r="DD5" s="135"/>
      <c r="DE5" s="135"/>
      <c r="DF5" s="135"/>
      <c r="DG5" s="135"/>
      <c r="DH5" s="135"/>
      <c r="DI5" s="135"/>
      <c r="DJ5" s="135"/>
      <c r="DK5" s="135"/>
      <c r="DL5" s="135"/>
      <c r="DM5" s="135"/>
      <c r="DN5" s="135"/>
      <c r="DO5" s="135"/>
      <c r="DP5" s="135"/>
      <c r="DQ5" s="135"/>
      <c r="DR5" s="135"/>
      <c r="DS5" s="135"/>
      <c r="DT5" s="135"/>
      <c r="DU5" s="135"/>
      <c r="DV5" s="135"/>
      <c r="DW5" s="135"/>
      <c r="DX5" s="135"/>
      <c r="DY5" s="135"/>
      <c r="DZ5" s="135"/>
      <c r="EA5" s="135"/>
      <c r="EB5" s="135"/>
      <c r="EC5" s="135"/>
      <c r="ED5" s="135"/>
      <c r="EE5" s="135"/>
      <c r="EF5" s="135"/>
      <c r="EG5" s="135"/>
      <c r="EH5" s="135"/>
      <c r="EI5" s="135"/>
      <c r="EJ5" s="135"/>
      <c r="EK5" s="135"/>
      <c r="EL5" s="135"/>
      <c r="EM5" s="135"/>
      <c r="EN5" s="135"/>
      <c r="EO5" s="135"/>
      <c r="EP5" s="135"/>
      <c r="EQ5" s="135"/>
      <c r="ER5" s="135"/>
      <c r="ES5" s="135"/>
      <c r="ET5" s="135"/>
      <c r="EU5" s="135"/>
      <c r="EV5" s="135"/>
      <c r="EW5" s="135"/>
      <c r="EX5" s="135"/>
      <c r="EY5" s="135"/>
      <c r="EZ5" s="135"/>
      <c r="FA5" s="135"/>
      <c r="FB5" s="135"/>
      <c r="FC5" s="135"/>
      <c r="FD5" s="135"/>
      <c r="FE5" s="135"/>
      <c r="FF5" s="135"/>
      <c r="FG5" s="135"/>
      <c r="FH5" s="135"/>
      <c r="FI5" s="135"/>
      <c r="FJ5" s="135"/>
      <c r="FK5" s="135"/>
      <c r="FL5" s="135"/>
      <c r="FM5" s="135"/>
      <c r="FN5" s="135"/>
      <c r="FO5" s="135"/>
      <c r="FP5" s="135"/>
      <c r="FQ5" s="135"/>
      <c r="FR5" s="135"/>
      <c r="FS5" s="135"/>
      <c r="FT5" s="135"/>
      <c r="FU5" s="135"/>
      <c r="FV5" s="135"/>
      <c r="FW5" s="135"/>
      <c r="FX5" s="135"/>
      <c r="FY5" s="135"/>
      <c r="FZ5" s="135"/>
      <c r="GA5" s="135"/>
      <c r="GB5" s="135"/>
      <c r="GC5" s="135"/>
      <c r="GD5" s="135"/>
      <c r="GE5" s="135"/>
      <c r="GF5" s="135"/>
      <c r="GG5" s="135"/>
      <c r="GH5" s="135"/>
      <c r="GI5" s="135"/>
      <c r="GJ5" s="135"/>
      <c r="GK5" s="135"/>
      <c r="GL5" s="135"/>
      <c r="GM5" s="135"/>
      <c r="GN5" s="135"/>
      <c r="GO5" s="135"/>
      <c r="GP5" s="135"/>
      <c r="GQ5" s="135"/>
      <c r="GR5" s="135"/>
      <c r="GS5" s="135"/>
      <c r="GT5" s="135"/>
      <c r="GU5" s="135"/>
      <c r="GV5" s="135"/>
      <c r="GW5" s="135"/>
      <c r="GX5" s="135"/>
      <c r="GY5" s="135"/>
      <c r="GZ5" s="135"/>
      <c r="HA5" s="135"/>
      <c r="HB5" s="135"/>
      <c r="HC5" s="135"/>
      <c r="HD5" s="135"/>
      <c r="HE5" s="135"/>
      <c r="HF5" s="135"/>
      <c r="HG5" s="135"/>
      <c r="HH5" s="135"/>
      <c r="HI5" s="135"/>
      <c r="HJ5" s="135"/>
      <c r="HK5" s="135"/>
      <c r="HL5" s="135"/>
      <c r="HM5" s="135"/>
      <c r="HN5" s="135"/>
      <c r="HO5" s="135"/>
      <c r="HP5" s="135"/>
      <c r="HQ5" s="135"/>
      <c r="HR5" s="135"/>
      <c r="HS5" s="135"/>
      <c r="HT5" s="135"/>
      <c r="HU5" s="135"/>
      <c r="HV5" s="135"/>
      <c r="HW5" s="135"/>
      <c r="HX5" s="135"/>
      <c r="HY5" s="135"/>
      <c r="HZ5" s="135"/>
      <c r="IA5" s="135"/>
      <c r="IB5" s="135"/>
      <c r="IC5" s="135"/>
      <c r="ID5" s="135"/>
      <c r="IE5" s="135"/>
      <c r="IF5" s="135"/>
      <c r="IG5" s="135"/>
      <c r="IH5" s="135"/>
      <c r="II5" s="135"/>
      <c r="IJ5" s="135"/>
      <c r="IK5" s="135"/>
      <c r="IL5" s="135"/>
      <c r="IM5" s="135"/>
      <c r="IN5" s="135"/>
      <c r="IO5" s="135"/>
      <c r="IP5" s="135"/>
      <c r="IQ5" s="135"/>
      <c r="IR5" s="135"/>
      <c r="IS5" s="135"/>
      <c r="IT5" s="135"/>
      <c r="IU5" s="135"/>
      <c r="IV5" s="135"/>
      <c r="IW5" s="135"/>
      <c r="IX5" s="135"/>
      <c r="IY5" s="135"/>
      <c r="IZ5" s="135"/>
      <c r="JA5" s="135"/>
      <c r="JB5" s="135"/>
      <c r="JC5" s="135"/>
      <c r="JD5" s="135"/>
      <c r="JE5" s="135"/>
      <c r="JF5" s="135"/>
      <c r="JG5" s="135"/>
      <c r="JH5" s="135"/>
      <c r="JI5" s="135"/>
      <c r="JJ5" s="135"/>
      <c r="JK5" s="135"/>
      <c r="JL5" s="135"/>
      <c r="JM5" s="135"/>
      <c r="JN5" s="135"/>
      <c r="JO5" s="135"/>
      <c r="JP5" s="135"/>
      <c r="JQ5" s="135"/>
      <c r="JR5" s="135"/>
    </row>
    <row r="6" spans="1:278" s="136" customFormat="1" ht="32.25" customHeight="1" thickBot="1">
      <c r="A6" s="387" t="s">
        <v>101</v>
      </c>
      <c r="B6" s="388"/>
      <c r="C6" s="389"/>
      <c r="D6" s="394" t="str">
        <f>'[4]Mapa Final'!D6</f>
        <v>Nivel Nacional</v>
      </c>
      <c r="E6" s="395"/>
      <c r="F6" s="395"/>
      <c r="G6" s="395"/>
      <c r="H6" s="395"/>
      <c r="I6" s="395"/>
      <c r="J6" s="395"/>
      <c r="K6" s="395"/>
      <c r="L6" s="395"/>
      <c r="M6" s="395"/>
      <c r="N6" s="396"/>
      <c r="O6" s="1"/>
      <c r="P6" s="1"/>
      <c r="Q6" s="1"/>
      <c r="R6" s="1"/>
      <c r="S6" s="1"/>
      <c r="T6" s="1"/>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c r="CY6" s="135"/>
      <c r="CZ6" s="135"/>
      <c r="DA6" s="135"/>
      <c r="DB6" s="135"/>
      <c r="DC6" s="135"/>
      <c r="DD6" s="135"/>
      <c r="DE6" s="135"/>
      <c r="DF6" s="135"/>
      <c r="DG6" s="135"/>
      <c r="DH6" s="135"/>
      <c r="DI6" s="135"/>
      <c r="DJ6" s="135"/>
      <c r="DK6" s="135"/>
      <c r="DL6" s="135"/>
      <c r="DM6" s="135"/>
      <c r="DN6" s="135"/>
      <c r="DO6" s="135"/>
      <c r="DP6" s="135"/>
      <c r="DQ6" s="135"/>
      <c r="DR6" s="135"/>
      <c r="DS6" s="135"/>
      <c r="DT6" s="135"/>
      <c r="DU6" s="135"/>
      <c r="DV6" s="135"/>
      <c r="DW6" s="135"/>
      <c r="DX6" s="135"/>
      <c r="DY6" s="135"/>
      <c r="DZ6" s="135"/>
      <c r="EA6" s="135"/>
      <c r="EB6" s="135"/>
      <c r="EC6" s="135"/>
      <c r="ED6" s="135"/>
      <c r="EE6" s="135"/>
      <c r="EF6" s="135"/>
      <c r="EG6" s="135"/>
      <c r="EH6" s="135"/>
      <c r="EI6" s="135"/>
      <c r="EJ6" s="135"/>
      <c r="EK6" s="135"/>
      <c r="EL6" s="135"/>
      <c r="EM6" s="135"/>
      <c r="EN6" s="135"/>
      <c r="EO6" s="135"/>
      <c r="EP6" s="135"/>
      <c r="EQ6" s="135"/>
      <c r="ER6" s="135"/>
      <c r="ES6" s="135"/>
      <c r="ET6" s="135"/>
      <c r="EU6" s="135"/>
      <c r="EV6" s="135"/>
      <c r="EW6" s="135"/>
      <c r="EX6" s="135"/>
      <c r="EY6" s="135"/>
      <c r="EZ6" s="135"/>
      <c r="FA6" s="135"/>
      <c r="FB6" s="135"/>
      <c r="FC6" s="135"/>
      <c r="FD6" s="135"/>
      <c r="FE6" s="135"/>
      <c r="FF6" s="135"/>
      <c r="FG6" s="135"/>
      <c r="FH6" s="135"/>
      <c r="FI6" s="135"/>
      <c r="FJ6" s="135"/>
      <c r="FK6" s="135"/>
      <c r="FL6" s="135"/>
      <c r="FM6" s="135"/>
      <c r="FN6" s="135"/>
      <c r="FO6" s="135"/>
      <c r="FP6" s="135"/>
      <c r="FQ6" s="135"/>
      <c r="FR6" s="135"/>
      <c r="FS6" s="135"/>
      <c r="FT6" s="135"/>
      <c r="FU6" s="135"/>
      <c r="FV6" s="135"/>
      <c r="FW6" s="135"/>
      <c r="FX6" s="135"/>
      <c r="FY6" s="135"/>
      <c r="FZ6" s="135"/>
      <c r="GA6" s="135"/>
      <c r="GB6" s="135"/>
      <c r="GC6" s="135"/>
      <c r="GD6" s="135"/>
      <c r="GE6" s="135"/>
      <c r="GF6" s="135"/>
      <c r="GG6" s="135"/>
      <c r="GH6" s="135"/>
      <c r="GI6" s="135"/>
      <c r="GJ6" s="135"/>
      <c r="GK6" s="135"/>
      <c r="GL6" s="135"/>
      <c r="GM6" s="135"/>
      <c r="GN6" s="135"/>
      <c r="GO6" s="135"/>
      <c r="GP6" s="135"/>
      <c r="GQ6" s="135"/>
      <c r="GR6" s="135"/>
      <c r="GS6" s="135"/>
      <c r="GT6" s="135"/>
      <c r="GU6" s="135"/>
      <c r="GV6" s="135"/>
      <c r="GW6" s="135"/>
      <c r="GX6" s="135"/>
      <c r="GY6" s="135"/>
      <c r="GZ6" s="135"/>
      <c r="HA6" s="135"/>
      <c r="HB6" s="135"/>
      <c r="HC6" s="135"/>
      <c r="HD6" s="135"/>
      <c r="HE6" s="135"/>
      <c r="HF6" s="135"/>
      <c r="HG6" s="135"/>
      <c r="HH6" s="135"/>
      <c r="HI6" s="135"/>
      <c r="HJ6" s="135"/>
      <c r="HK6" s="135"/>
      <c r="HL6" s="135"/>
      <c r="HM6" s="135"/>
      <c r="HN6" s="135"/>
      <c r="HO6" s="135"/>
      <c r="HP6" s="135"/>
      <c r="HQ6" s="135"/>
      <c r="HR6" s="135"/>
      <c r="HS6" s="135"/>
      <c r="HT6" s="135"/>
      <c r="HU6" s="135"/>
      <c r="HV6" s="135"/>
      <c r="HW6" s="135"/>
      <c r="HX6" s="135"/>
      <c r="HY6" s="135"/>
      <c r="HZ6" s="135"/>
      <c r="IA6" s="135"/>
      <c r="IB6" s="135"/>
      <c r="IC6" s="135"/>
      <c r="ID6" s="135"/>
      <c r="IE6" s="135"/>
      <c r="IF6" s="135"/>
      <c r="IG6" s="135"/>
      <c r="IH6" s="135"/>
      <c r="II6" s="135"/>
      <c r="IJ6" s="135"/>
      <c r="IK6" s="135"/>
      <c r="IL6" s="135"/>
      <c r="IM6" s="135"/>
      <c r="IN6" s="135"/>
      <c r="IO6" s="135"/>
      <c r="IP6" s="135"/>
      <c r="IQ6" s="135"/>
      <c r="IR6" s="135"/>
      <c r="IS6" s="135"/>
      <c r="IT6" s="135"/>
      <c r="IU6" s="135"/>
      <c r="IV6" s="135"/>
      <c r="IW6" s="135"/>
      <c r="IX6" s="135"/>
      <c r="IY6" s="135"/>
      <c r="IZ6" s="135"/>
      <c r="JA6" s="135"/>
      <c r="JB6" s="135"/>
      <c r="JC6" s="135"/>
      <c r="JD6" s="135"/>
      <c r="JE6" s="135"/>
      <c r="JF6" s="135"/>
      <c r="JG6" s="135"/>
      <c r="JH6" s="135"/>
      <c r="JI6" s="135"/>
      <c r="JJ6" s="135"/>
      <c r="JK6" s="135"/>
      <c r="JL6" s="135"/>
      <c r="JM6" s="135"/>
      <c r="JN6" s="135"/>
      <c r="JO6" s="135"/>
      <c r="JP6" s="135"/>
      <c r="JQ6" s="135"/>
      <c r="JR6" s="135"/>
    </row>
    <row r="7" spans="1:278" s="148" customFormat="1" ht="46.5" customHeight="1" thickTop="1" thickBot="1">
      <c r="A7" s="429" t="s">
        <v>412</v>
      </c>
      <c r="B7" s="430"/>
      <c r="C7" s="430"/>
      <c r="D7" s="430"/>
      <c r="E7" s="430"/>
      <c r="F7" s="431"/>
      <c r="G7" s="155"/>
      <c r="H7" s="432" t="s">
        <v>413</v>
      </c>
      <c r="I7" s="432"/>
      <c r="J7" s="432"/>
      <c r="K7" s="432" t="s">
        <v>414</v>
      </c>
      <c r="L7" s="432"/>
      <c r="M7" s="432"/>
      <c r="N7" s="433" t="s">
        <v>415</v>
      </c>
      <c r="O7" s="423" t="s">
        <v>416</v>
      </c>
      <c r="P7" s="425" t="s">
        <v>417</v>
      </c>
      <c r="Q7" s="426"/>
      <c r="R7" s="425" t="s">
        <v>418</v>
      </c>
      <c r="S7" s="426"/>
      <c r="T7" s="434" t="s">
        <v>433</v>
      </c>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c r="AW7" s="161"/>
      <c r="AX7" s="161"/>
      <c r="AY7" s="161"/>
      <c r="AZ7" s="161"/>
      <c r="BA7" s="161"/>
      <c r="BB7" s="161"/>
      <c r="BC7" s="161"/>
      <c r="BD7" s="161"/>
      <c r="BE7" s="161"/>
      <c r="BF7" s="161"/>
      <c r="BG7" s="161"/>
      <c r="BH7" s="161"/>
      <c r="BI7" s="161"/>
      <c r="BJ7" s="161"/>
      <c r="BK7" s="161"/>
      <c r="BL7" s="161"/>
      <c r="BM7" s="161"/>
      <c r="BN7" s="161"/>
      <c r="BO7" s="161"/>
      <c r="BP7" s="161"/>
      <c r="BQ7" s="161"/>
      <c r="BR7" s="161"/>
      <c r="BS7" s="161"/>
      <c r="BT7" s="161"/>
      <c r="BU7" s="161"/>
      <c r="BV7" s="161"/>
      <c r="BW7" s="161"/>
      <c r="BX7" s="161"/>
      <c r="BY7" s="161"/>
      <c r="BZ7" s="161"/>
      <c r="CA7" s="161"/>
      <c r="CB7" s="161"/>
      <c r="CC7" s="161"/>
      <c r="CD7" s="161"/>
      <c r="CE7" s="161"/>
      <c r="CF7" s="161"/>
      <c r="CG7" s="161"/>
      <c r="CH7" s="161"/>
      <c r="CI7" s="161"/>
      <c r="CJ7" s="161"/>
      <c r="CK7" s="161"/>
      <c r="CL7" s="161"/>
      <c r="CM7" s="161"/>
      <c r="CN7" s="161"/>
      <c r="CO7" s="161"/>
      <c r="CP7" s="161"/>
      <c r="CQ7" s="161"/>
      <c r="CR7" s="161"/>
      <c r="CS7" s="161"/>
      <c r="CT7" s="161"/>
      <c r="CU7" s="161"/>
      <c r="CV7" s="161"/>
      <c r="CW7" s="161"/>
      <c r="CX7" s="161"/>
      <c r="CY7" s="161"/>
      <c r="CZ7" s="161"/>
      <c r="DA7" s="161"/>
      <c r="DB7" s="161"/>
      <c r="DC7" s="161"/>
      <c r="DD7" s="161"/>
      <c r="DE7" s="161"/>
      <c r="DF7" s="161"/>
      <c r="DG7" s="161"/>
      <c r="DH7" s="161"/>
      <c r="DI7" s="161"/>
      <c r="DJ7" s="161"/>
      <c r="DK7" s="161"/>
      <c r="DL7" s="161"/>
      <c r="DM7" s="161"/>
      <c r="DN7" s="161"/>
      <c r="DO7" s="161"/>
      <c r="DP7" s="161"/>
      <c r="DQ7" s="161"/>
      <c r="DR7" s="161"/>
      <c r="DS7" s="161"/>
      <c r="DT7" s="161"/>
      <c r="DU7" s="161"/>
      <c r="DV7" s="161"/>
      <c r="DW7" s="161"/>
      <c r="DX7" s="161"/>
      <c r="DY7" s="161"/>
      <c r="DZ7" s="161"/>
      <c r="EA7" s="161"/>
      <c r="EB7" s="161"/>
      <c r="EC7" s="161"/>
      <c r="ED7" s="161"/>
      <c r="EE7" s="161"/>
      <c r="EF7" s="161"/>
      <c r="EG7" s="161"/>
      <c r="EH7" s="161"/>
      <c r="EI7" s="161"/>
      <c r="EJ7" s="161"/>
      <c r="EK7" s="161"/>
      <c r="EL7" s="161"/>
      <c r="EM7" s="161"/>
      <c r="EN7" s="161"/>
      <c r="EO7" s="161"/>
      <c r="EP7" s="161"/>
      <c r="EQ7" s="161"/>
      <c r="ER7" s="161"/>
      <c r="ES7" s="161"/>
      <c r="ET7" s="161"/>
      <c r="EU7" s="161"/>
      <c r="EV7" s="161"/>
      <c r="EW7" s="161"/>
      <c r="EX7" s="161"/>
      <c r="EY7" s="161"/>
      <c r="EZ7" s="161"/>
      <c r="FA7" s="161"/>
      <c r="FB7" s="161"/>
      <c r="FC7" s="161"/>
      <c r="FD7" s="161"/>
      <c r="FE7" s="161"/>
      <c r="FF7" s="161"/>
      <c r="FG7" s="161"/>
      <c r="FH7" s="161"/>
      <c r="FI7" s="161"/>
      <c r="FJ7" s="161"/>
      <c r="FK7" s="161"/>
      <c r="FL7" s="161"/>
      <c r="FM7" s="161"/>
      <c r="FN7" s="161"/>
      <c r="FO7" s="161"/>
      <c r="FP7" s="161"/>
      <c r="FQ7" s="161"/>
      <c r="FR7" s="161"/>
      <c r="FS7" s="161"/>
      <c r="FT7" s="161"/>
    </row>
    <row r="8" spans="1:278" s="149" customFormat="1" ht="60.95" customHeight="1" thickTop="1" thickBot="1">
      <c r="A8" s="164" t="s">
        <v>19</v>
      </c>
      <c r="B8" s="164" t="s">
        <v>109</v>
      </c>
      <c r="C8" s="165" t="s">
        <v>49</v>
      </c>
      <c r="D8" s="156" t="s">
        <v>110</v>
      </c>
      <c r="E8" s="157" t="s">
        <v>53</v>
      </c>
      <c r="F8" s="157" t="s">
        <v>55</v>
      </c>
      <c r="G8" s="157" t="s">
        <v>57</v>
      </c>
      <c r="H8" s="158" t="s">
        <v>420</v>
      </c>
      <c r="I8" s="158" t="s">
        <v>379</v>
      </c>
      <c r="J8" s="158" t="s">
        <v>421</v>
      </c>
      <c r="K8" s="158" t="s">
        <v>420</v>
      </c>
      <c r="L8" s="158" t="s">
        <v>422</v>
      </c>
      <c r="M8" s="158" t="s">
        <v>421</v>
      </c>
      <c r="N8" s="433"/>
      <c r="O8" s="424"/>
      <c r="P8" s="159" t="s">
        <v>423</v>
      </c>
      <c r="Q8" s="159" t="s">
        <v>424</v>
      </c>
      <c r="R8" s="159" t="s">
        <v>425</v>
      </c>
      <c r="S8" s="159" t="s">
        <v>426</v>
      </c>
      <c r="T8" s="434"/>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2"/>
      <c r="BR8" s="162"/>
      <c r="BS8" s="162"/>
      <c r="BT8" s="162"/>
      <c r="BU8" s="162"/>
      <c r="BV8" s="162"/>
      <c r="BW8" s="162"/>
      <c r="BX8" s="162"/>
      <c r="BY8" s="162"/>
      <c r="BZ8" s="162"/>
      <c r="CA8" s="162"/>
      <c r="CB8" s="162"/>
      <c r="CC8" s="162"/>
      <c r="CD8" s="162"/>
      <c r="CE8" s="162"/>
      <c r="CF8" s="162"/>
      <c r="CG8" s="162"/>
      <c r="CH8" s="162"/>
      <c r="CI8" s="162"/>
      <c r="CJ8" s="162"/>
      <c r="CK8" s="162"/>
      <c r="CL8" s="162"/>
      <c r="CM8" s="162"/>
      <c r="CN8" s="162"/>
      <c r="CO8" s="162"/>
      <c r="CP8" s="162"/>
      <c r="CQ8" s="162"/>
      <c r="CR8" s="162"/>
      <c r="CS8" s="162"/>
      <c r="CT8" s="162"/>
      <c r="CU8" s="162"/>
      <c r="CV8" s="162"/>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2"/>
      <c r="EA8" s="162"/>
      <c r="EB8" s="162"/>
      <c r="EC8" s="162"/>
      <c r="ED8" s="162"/>
      <c r="EE8" s="162"/>
      <c r="EF8" s="162"/>
      <c r="EG8" s="162"/>
      <c r="EH8" s="162"/>
      <c r="EI8" s="162"/>
      <c r="EJ8" s="162"/>
      <c r="EK8" s="162"/>
      <c r="EL8" s="162"/>
      <c r="EM8" s="162"/>
      <c r="EN8" s="162"/>
      <c r="EO8" s="162"/>
      <c r="EP8" s="162"/>
      <c r="EQ8" s="162"/>
      <c r="ER8" s="162"/>
      <c r="ES8" s="162"/>
      <c r="ET8" s="162"/>
      <c r="EU8" s="162"/>
      <c r="EV8" s="162"/>
      <c r="EW8" s="162"/>
      <c r="EX8" s="162"/>
      <c r="EY8" s="162"/>
      <c r="EZ8" s="162"/>
      <c r="FA8" s="162"/>
      <c r="FB8" s="162"/>
      <c r="FC8" s="162"/>
      <c r="FD8" s="162"/>
      <c r="FE8" s="162"/>
      <c r="FF8" s="162"/>
      <c r="FG8" s="162"/>
      <c r="FH8" s="162"/>
      <c r="FI8" s="162"/>
      <c r="FJ8" s="162"/>
      <c r="FK8" s="162"/>
      <c r="FL8" s="162"/>
      <c r="FM8" s="162"/>
      <c r="FN8" s="162"/>
      <c r="FO8" s="162"/>
      <c r="FP8" s="162"/>
      <c r="FQ8" s="162"/>
      <c r="FR8" s="162"/>
      <c r="FS8" s="162"/>
      <c r="FT8" s="162"/>
    </row>
    <row r="9" spans="1:278" s="150" customFormat="1" ht="10.5" customHeight="1" thickTop="1" thickBot="1">
      <c r="A9" s="463"/>
      <c r="B9" s="464"/>
      <c r="C9" s="464"/>
      <c r="D9" s="464"/>
      <c r="E9" s="464"/>
      <c r="F9" s="464"/>
      <c r="G9" s="464"/>
      <c r="H9" s="464"/>
      <c r="I9" s="464"/>
      <c r="J9" s="464"/>
      <c r="K9" s="464"/>
      <c r="L9" s="464"/>
      <c r="M9" s="464"/>
      <c r="N9" s="464"/>
      <c r="T9" s="160"/>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c r="BC9" s="163"/>
      <c r="BD9" s="163"/>
      <c r="BE9" s="163"/>
      <c r="BF9" s="163"/>
      <c r="BG9" s="163"/>
      <c r="BH9" s="163"/>
      <c r="BI9" s="163"/>
      <c r="BJ9" s="163"/>
      <c r="BK9" s="163"/>
      <c r="BL9" s="163"/>
      <c r="BM9" s="163"/>
      <c r="BN9" s="163"/>
      <c r="BO9" s="163"/>
      <c r="BP9" s="163"/>
      <c r="BQ9" s="163"/>
      <c r="BR9" s="163"/>
      <c r="BS9" s="163"/>
      <c r="BT9" s="163"/>
      <c r="BU9" s="163"/>
      <c r="BV9" s="163"/>
      <c r="BW9" s="163"/>
      <c r="BX9" s="163"/>
      <c r="BY9" s="163"/>
      <c r="BZ9" s="163"/>
      <c r="CA9" s="163"/>
      <c r="CB9" s="163"/>
      <c r="CC9" s="163"/>
      <c r="CD9" s="163"/>
      <c r="CE9" s="163"/>
      <c r="CF9" s="163"/>
      <c r="CG9" s="163"/>
      <c r="CH9" s="163"/>
      <c r="CI9" s="163"/>
      <c r="CJ9" s="163"/>
      <c r="CK9" s="163"/>
      <c r="CL9" s="163"/>
      <c r="CM9" s="163"/>
      <c r="CN9" s="163"/>
      <c r="CO9" s="163"/>
      <c r="CP9" s="163"/>
      <c r="CQ9" s="163"/>
      <c r="CR9" s="163"/>
      <c r="CS9" s="163"/>
      <c r="CT9" s="163"/>
      <c r="CU9" s="163"/>
      <c r="CV9" s="163"/>
      <c r="CW9" s="163"/>
      <c r="CX9" s="163"/>
      <c r="CY9" s="163"/>
      <c r="CZ9" s="163"/>
      <c r="DA9" s="163"/>
      <c r="DB9" s="163"/>
      <c r="DC9" s="163"/>
      <c r="DD9" s="163"/>
      <c r="DE9" s="163"/>
      <c r="DF9" s="163"/>
      <c r="DG9" s="163"/>
      <c r="DH9" s="163"/>
      <c r="DI9" s="163"/>
      <c r="DJ9" s="163"/>
      <c r="DK9" s="163"/>
      <c r="DL9" s="163"/>
      <c r="DM9" s="163"/>
      <c r="DN9" s="163"/>
      <c r="DO9" s="163"/>
      <c r="DP9" s="163"/>
      <c r="DQ9" s="163"/>
      <c r="DR9" s="163"/>
      <c r="DS9" s="163"/>
      <c r="DT9" s="163"/>
      <c r="DU9" s="163"/>
      <c r="DV9" s="163"/>
      <c r="DW9" s="163"/>
      <c r="DX9" s="163"/>
      <c r="DY9" s="163"/>
      <c r="DZ9" s="163"/>
      <c r="EA9" s="163"/>
      <c r="EB9" s="163"/>
      <c r="EC9" s="163"/>
      <c r="ED9" s="163"/>
      <c r="EE9" s="163"/>
      <c r="EF9" s="163"/>
      <c r="EG9" s="163"/>
      <c r="EH9" s="163"/>
      <c r="EI9" s="163"/>
      <c r="EJ9" s="163"/>
      <c r="EK9" s="163"/>
      <c r="EL9" s="163"/>
      <c r="EM9" s="163"/>
      <c r="EN9" s="163"/>
      <c r="EO9" s="163"/>
      <c r="EP9" s="163"/>
      <c r="EQ9" s="163"/>
      <c r="ER9" s="163"/>
      <c r="ES9" s="163"/>
      <c r="ET9" s="163"/>
      <c r="EU9" s="163"/>
      <c r="EV9" s="163"/>
      <c r="EW9" s="163"/>
      <c r="EX9" s="163"/>
      <c r="EY9" s="163"/>
      <c r="EZ9" s="163"/>
      <c r="FA9" s="163"/>
      <c r="FB9" s="163"/>
      <c r="FC9" s="163"/>
      <c r="FD9" s="163"/>
      <c r="FE9" s="163"/>
      <c r="FF9" s="163"/>
      <c r="FG9" s="163"/>
      <c r="FH9" s="163"/>
      <c r="FI9" s="163"/>
      <c r="FJ9" s="163"/>
      <c r="FK9" s="163"/>
      <c r="FL9" s="163"/>
      <c r="FM9" s="163"/>
      <c r="FN9" s="163"/>
      <c r="FO9" s="163"/>
      <c r="FP9" s="163"/>
      <c r="FQ9" s="163"/>
      <c r="FR9" s="163"/>
      <c r="FS9" s="163"/>
      <c r="FT9" s="163"/>
    </row>
    <row r="10" spans="1:278" s="151" customFormat="1" ht="15" customHeight="1">
      <c r="A10" s="465">
        <f>'[4]Mapa Final'!A10</f>
        <v>1</v>
      </c>
      <c r="B10" s="471" t="str">
        <f>'[4]Mapa Final'!B10</f>
        <v>Incumplimiento del plan de trabajo SG-SST</v>
      </c>
      <c r="C10" s="468" t="str">
        <f>'[4]Mapa Final'!C10</f>
        <v>Incumplimiento de las metas establecidas</v>
      </c>
      <c r="D10" s="468" t="str">
        <f>'[4]Mapa Final'!D10</f>
        <v>1. La baja asistencia de los servidores judiciales por la falta de compromiso 
2. Jefe inmediato no concede permiso y/o comisiones de servicios.
3.  Alto volumen de trabajo que impide la participación a las diferentes actividades. 
4. Tardanza en la planeación de las actividades</v>
      </c>
      <c r="E10" s="445" t="str">
        <f>'[4]Mapa Final'!E10</f>
        <v>Baja participación en las actividades programadas en el plan de trabajo de SG-SST</v>
      </c>
      <c r="F10" s="445" t="str">
        <f>'[4]Mapa Final'!F10</f>
        <v>Posibilidad de incumplimiento de las metas establecidas en el Plan de Trabajo del Sistema de Gestión de Seguridad y Salud en el Trabajo por la Baja participación en las actividades programadas en el plan de trabajo de SG-SST</v>
      </c>
      <c r="G10" s="445" t="str">
        <f>'[4]Mapa Final'!G10</f>
        <v>Usuarios, productos y prácticas organizacionales</v>
      </c>
      <c r="H10" s="448" t="str">
        <f>'[4]Mapa Final'!I10</f>
        <v>Media</v>
      </c>
      <c r="I10" s="457" t="str">
        <f>'[4]Mapa Final'!L10</f>
        <v>Moderado</v>
      </c>
      <c r="J10" s="451" t="str">
        <f>'[4]Mapa Final'!N10</f>
        <v>Moderado</v>
      </c>
      <c r="K10" s="454" t="str">
        <f>'[4]Mapa Final'!AA10</f>
        <v>Baja</v>
      </c>
      <c r="L10" s="454" t="str">
        <f>'[4]Mapa Final'!AE10</f>
        <v>Moderado</v>
      </c>
      <c r="M10" s="460" t="str">
        <f>'[4]Mapa Final'!AG10</f>
        <v>Moderado</v>
      </c>
      <c r="N10" s="454" t="str">
        <f>'[4]Mapa Final'!AH10</f>
        <v>Aceptar</v>
      </c>
      <c r="O10" s="438" t="s">
        <v>571</v>
      </c>
      <c r="P10" s="441"/>
      <c r="Q10" s="444" t="s">
        <v>10</v>
      </c>
      <c r="R10" s="435">
        <v>45017</v>
      </c>
      <c r="S10" s="435">
        <v>45107</v>
      </c>
      <c r="T10" s="438" t="s">
        <v>570</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51" customFormat="1" ht="13.5" customHeight="1">
      <c r="A11" s="466"/>
      <c r="B11" s="473"/>
      <c r="C11" s="469"/>
      <c r="D11" s="469"/>
      <c r="E11" s="446"/>
      <c r="F11" s="446"/>
      <c r="G11" s="446"/>
      <c r="H11" s="449"/>
      <c r="I11" s="458"/>
      <c r="J11" s="452"/>
      <c r="K11" s="455"/>
      <c r="L11" s="455"/>
      <c r="M11" s="461"/>
      <c r="N11" s="455"/>
      <c r="O11" s="436"/>
      <c r="P11" s="442"/>
      <c r="Q11" s="436"/>
      <c r="R11" s="436"/>
      <c r="S11" s="436"/>
      <c r="T11" s="439"/>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51" customFormat="1" ht="13.5" customHeight="1">
      <c r="A12" s="466"/>
      <c r="B12" s="473"/>
      <c r="C12" s="469"/>
      <c r="D12" s="469"/>
      <c r="E12" s="446"/>
      <c r="F12" s="446"/>
      <c r="G12" s="446"/>
      <c r="H12" s="449"/>
      <c r="I12" s="458"/>
      <c r="J12" s="452"/>
      <c r="K12" s="455"/>
      <c r="L12" s="455"/>
      <c r="M12" s="461"/>
      <c r="N12" s="455"/>
      <c r="O12" s="436"/>
      <c r="P12" s="442"/>
      <c r="Q12" s="436"/>
      <c r="R12" s="436"/>
      <c r="S12" s="436"/>
      <c r="T12" s="439"/>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51" customFormat="1" ht="13.5" customHeight="1">
      <c r="A13" s="466"/>
      <c r="B13" s="473"/>
      <c r="C13" s="469"/>
      <c r="D13" s="469"/>
      <c r="E13" s="446"/>
      <c r="F13" s="446"/>
      <c r="G13" s="446"/>
      <c r="H13" s="449"/>
      <c r="I13" s="458"/>
      <c r="J13" s="452"/>
      <c r="K13" s="455"/>
      <c r="L13" s="455"/>
      <c r="M13" s="461"/>
      <c r="N13" s="455"/>
      <c r="O13" s="436"/>
      <c r="P13" s="442"/>
      <c r="Q13" s="436"/>
      <c r="R13" s="436"/>
      <c r="S13" s="436"/>
      <c r="T13" s="439"/>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51" customFormat="1" ht="238.5" customHeight="1" thickBot="1">
      <c r="A14" s="467"/>
      <c r="B14" s="474"/>
      <c r="C14" s="470"/>
      <c r="D14" s="470"/>
      <c r="E14" s="447"/>
      <c r="F14" s="447"/>
      <c r="G14" s="447"/>
      <c r="H14" s="450"/>
      <c r="I14" s="459"/>
      <c r="J14" s="453"/>
      <c r="K14" s="456"/>
      <c r="L14" s="456"/>
      <c r="M14" s="462"/>
      <c r="N14" s="456"/>
      <c r="O14" s="437"/>
      <c r="P14" s="443"/>
      <c r="Q14" s="437"/>
      <c r="R14" s="437"/>
      <c r="S14" s="437"/>
      <c r="T14" s="440"/>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s="151" customFormat="1" ht="15" customHeight="1">
      <c r="A15" s="465">
        <f>'[4]Mapa Final'!A15</f>
        <v>2</v>
      </c>
      <c r="B15" s="471" t="str">
        <f>'[4]Mapa Final'!B15</f>
        <v>Incumplimiento de las Normas de SG-SST</v>
      </c>
      <c r="C15" s="468" t="str">
        <f>'[4]Mapa Final'!C15</f>
        <v>Reputacional</v>
      </c>
      <c r="D15" s="468" t="str">
        <f>'[4]Mapa Final'!D15</f>
        <v xml:space="preserve">1. Falta de compromiso por parte de los nominadores y su equipo de trabajo para participar en las actividades de promoción y prevención de SG-SST
2. Desconocimiento de la ley.
3. Falta sensibilización a los funcionarios y servidores judiciales.
4. Presupuesto insuficiente para efectuar los arreglos locativos que generan accidentes de trabajo.
</v>
      </c>
      <c r="E15" s="445" t="str">
        <f>'[4]Mapa Final'!E15</f>
        <v>Incumplimiento cumplimiento de normas legalmente establecidas, resoluciones, decretos y leyes que contemplan las obligaciones que tienen los Empleadores y Trabajadores.</v>
      </c>
      <c r="F15" s="445" t="str">
        <f>'[4]Mapa Final'!F15</f>
        <v>Posibilidad de perdida reputacional al Infringir el cumplimiento de normas legalmente establecidas, resoluciones, decretos y leyes que contemplan las obligaciones que tienen los Empleadores y Trabajadores.</v>
      </c>
      <c r="G15" s="445" t="str">
        <f>'[4]Mapa Final'!G15</f>
        <v>Usuarios, productos y prácticas organizacionales</v>
      </c>
      <c r="H15" s="448" t="str">
        <f>'[4]Mapa Final'!I15</f>
        <v>Media</v>
      </c>
      <c r="I15" s="457" t="str">
        <f>'[4]Mapa Final'!L15</f>
        <v>Moderado</v>
      </c>
      <c r="J15" s="451" t="str">
        <f>'[4]Mapa Final'!N15</f>
        <v>Moderado</v>
      </c>
      <c r="K15" s="454" t="str">
        <f>'[4]Mapa Final'!AA15</f>
        <v>Baja</v>
      </c>
      <c r="L15" s="454" t="str">
        <f>'[4]Mapa Final'!AE15</f>
        <v>Moderado</v>
      </c>
      <c r="M15" s="460" t="str">
        <f>'[4]Mapa Final'!AG15</f>
        <v>Moderado</v>
      </c>
      <c r="N15" s="454" t="str">
        <f>'[4]Mapa Final'!AH15</f>
        <v>Evitar</v>
      </c>
      <c r="O15" s="438" t="s">
        <v>572</v>
      </c>
      <c r="P15" s="441"/>
      <c r="Q15" s="444" t="s">
        <v>10</v>
      </c>
      <c r="R15" s="435">
        <v>45017</v>
      </c>
      <c r="S15" s="435">
        <v>45107</v>
      </c>
      <c r="T15" s="438" t="s">
        <v>576</v>
      </c>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row>
    <row r="16" spans="1:278" s="151" customFormat="1" ht="13.5" customHeight="1">
      <c r="A16" s="466"/>
      <c r="B16" s="473"/>
      <c r="C16" s="469"/>
      <c r="D16" s="469"/>
      <c r="E16" s="446"/>
      <c r="F16" s="446"/>
      <c r="G16" s="446"/>
      <c r="H16" s="449"/>
      <c r="I16" s="458"/>
      <c r="J16" s="452"/>
      <c r="K16" s="455"/>
      <c r="L16" s="455"/>
      <c r="M16" s="461"/>
      <c r="N16" s="455"/>
      <c r="O16" s="436"/>
      <c r="P16" s="442"/>
      <c r="Q16" s="436"/>
      <c r="R16" s="436"/>
      <c r="S16" s="436"/>
      <c r="T16" s="439"/>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row>
    <row r="17" spans="1:176" s="151" customFormat="1" ht="13.5" customHeight="1">
      <c r="A17" s="466"/>
      <c r="B17" s="473"/>
      <c r="C17" s="469"/>
      <c r="D17" s="469"/>
      <c r="E17" s="446"/>
      <c r="F17" s="446"/>
      <c r="G17" s="446"/>
      <c r="H17" s="449"/>
      <c r="I17" s="458"/>
      <c r="J17" s="452"/>
      <c r="K17" s="455"/>
      <c r="L17" s="455"/>
      <c r="M17" s="461"/>
      <c r="N17" s="455"/>
      <c r="O17" s="436"/>
      <c r="P17" s="442"/>
      <c r="Q17" s="436"/>
      <c r="R17" s="436"/>
      <c r="S17" s="436"/>
      <c r="T17" s="439"/>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row>
    <row r="18" spans="1:176" s="151" customFormat="1" ht="13.5" customHeight="1">
      <c r="A18" s="466"/>
      <c r="B18" s="473"/>
      <c r="C18" s="469"/>
      <c r="D18" s="469"/>
      <c r="E18" s="446"/>
      <c r="F18" s="446"/>
      <c r="G18" s="446"/>
      <c r="H18" s="449"/>
      <c r="I18" s="458"/>
      <c r="J18" s="452"/>
      <c r="K18" s="455"/>
      <c r="L18" s="455"/>
      <c r="M18" s="461"/>
      <c r="N18" s="455"/>
      <c r="O18" s="436"/>
      <c r="P18" s="442"/>
      <c r="Q18" s="436"/>
      <c r="R18" s="436"/>
      <c r="S18" s="436"/>
      <c r="T18" s="439"/>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row>
    <row r="19" spans="1:176" s="151" customFormat="1" ht="255.75" customHeight="1" thickBot="1">
      <c r="A19" s="467"/>
      <c r="B19" s="474"/>
      <c r="C19" s="470"/>
      <c r="D19" s="470"/>
      <c r="E19" s="447"/>
      <c r="F19" s="447"/>
      <c r="G19" s="447"/>
      <c r="H19" s="450"/>
      <c r="I19" s="459"/>
      <c r="J19" s="453"/>
      <c r="K19" s="456"/>
      <c r="L19" s="456"/>
      <c r="M19" s="462"/>
      <c r="N19" s="456"/>
      <c r="O19" s="437"/>
      <c r="P19" s="443"/>
      <c r="Q19" s="437"/>
      <c r="R19" s="437"/>
      <c r="S19" s="437"/>
      <c r="T19" s="440"/>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row>
    <row r="20" spans="1:176" ht="15" customHeight="1">
      <c r="A20" s="465">
        <f>'[4]Mapa Final'!A19</f>
        <v>3</v>
      </c>
      <c r="B20" s="471" t="str">
        <f>'[4]Mapa Final'!B19</f>
        <v>Corrupción</v>
      </c>
      <c r="C20" s="468" t="str">
        <f>'[4]Mapa Final'!C19</f>
        <v>Reputacional(Corrupción)</v>
      </c>
      <c r="D20" s="468" t="str">
        <f>'[4]Mapa Final'!D19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45" t="str">
        <f>'[4]Mapa Final'!E19</f>
        <v>Carencia de transparencia, imparcialidad, moralidad y ética Judicial</v>
      </c>
      <c r="F20" s="445" t="str">
        <f>'[4]Mapa Final'!F19</f>
        <v xml:space="preserve">Posibilidad de actos indebidos (corrupción) de  los servidores judiciales debido a la carencia de transparencia, imparcialidad, moralidad y ética Judicial </v>
      </c>
      <c r="G20" s="445" t="str">
        <f>'[4]Mapa Final'!G19</f>
        <v>Fraude Interno</v>
      </c>
      <c r="H20" s="448" t="str">
        <f>'[4]Mapa Final'!I19</f>
        <v>Media</v>
      </c>
      <c r="I20" s="457" t="str">
        <f>'[4]Mapa Final'!L19</f>
        <v>Moderado</v>
      </c>
      <c r="J20" s="451" t="str">
        <f>'[4]Mapa Final'!N19</f>
        <v>Moderado</v>
      </c>
      <c r="K20" s="454" t="str">
        <f>'[4]Mapa Final'!AA19</f>
        <v>Baja</v>
      </c>
      <c r="L20" s="454" t="str">
        <f>'[4]Mapa Final'!AE19</f>
        <v>Moderado</v>
      </c>
      <c r="M20" s="460" t="str">
        <f>'[4]Mapa Final'!AG19</f>
        <v>Moderado</v>
      </c>
      <c r="N20" s="454" t="str">
        <f>'[4]Mapa Final'!AH19</f>
        <v>Aceptar</v>
      </c>
      <c r="O20" s="438" t="s">
        <v>445</v>
      </c>
      <c r="P20" s="441"/>
      <c r="Q20" s="444" t="s">
        <v>10</v>
      </c>
      <c r="R20" s="435">
        <v>45017</v>
      </c>
      <c r="S20" s="435">
        <v>45107</v>
      </c>
      <c r="T20" s="438" t="s">
        <v>449</v>
      </c>
    </row>
    <row r="21" spans="1:176">
      <c r="A21" s="466"/>
      <c r="B21" s="473"/>
      <c r="C21" s="469"/>
      <c r="D21" s="469"/>
      <c r="E21" s="446"/>
      <c r="F21" s="446"/>
      <c r="G21" s="446"/>
      <c r="H21" s="449"/>
      <c r="I21" s="458"/>
      <c r="J21" s="452"/>
      <c r="K21" s="455"/>
      <c r="L21" s="455"/>
      <c r="M21" s="461"/>
      <c r="N21" s="455"/>
      <c r="O21" s="439"/>
      <c r="P21" s="442"/>
      <c r="Q21" s="436"/>
      <c r="R21" s="436"/>
      <c r="S21" s="436"/>
      <c r="T21" s="439"/>
    </row>
    <row r="22" spans="1:176">
      <c r="A22" s="466"/>
      <c r="B22" s="473"/>
      <c r="C22" s="469"/>
      <c r="D22" s="469"/>
      <c r="E22" s="446"/>
      <c r="F22" s="446"/>
      <c r="G22" s="446"/>
      <c r="H22" s="449"/>
      <c r="I22" s="458"/>
      <c r="J22" s="452"/>
      <c r="K22" s="455"/>
      <c r="L22" s="455"/>
      <c r="M22" s="461"/>
      <c r="N22" s="455"/>
      <c r="O22" s="439"/>
      <c r="P22" s="442"/>
      <c r="Q22" s="436"/>
      <c r="R22" s="436"/>
      <c r="S22" s="436"/>
      <c r="T22" s="439"/>
    </row>
    <row r="23" spans="1:176">
      <c r="A23" s="466"/>
      <c r="B23" s="473"/>
      <c r="C23" s="469"/>
      <c r="D23" s="469"/>
      <c r="E23" s="446"/>
      <c r="F23" s="446"/>
      <c r="G23" s="446"/>
      <c r="H23" s="449"/>
      <c r="I23" s="458"/>
      <c r="J23" s="452"/>
      <c r="K23" s="455"/>
      <c r="L23" s="455"/>
      <c r="M23" s="461"/>
      <c r="N23" s="455"/>
      <c r="O23" s="439"/>
      <c r="P23" s="442"/>
      <c r="Q23" s="436"/>
      <c r="R23" s="436"/>
      <c r="S23" s="436"/>
      <c r="T23" s="439"/>
    </row>
    <row r="24" spans="1:176" ht="144" customHeight="1" thickBot="1">
      <c r="A24" s="467"/>
      <c r="B24" s="474"/>
      <c r="C24" s="470"/>
      <c r="D24" s="470"/>
      <c r="E24" s="447"/>
      <c r="F24" s="447"/>
      <c r="G24" s="447"/>
      <c r="H24" s="450"/>
      <c r="I24" s="459"/>
      <c r="J24" s="453"/>
      <c r="K24" s="456"/>
      <c r="L24" s="456"/>
      <c r="M24" s="462"/>
      <c r="N24" s="456"/>
      <c r="O24" s="440"/>
      <c r="P24" s="443"/>
      <c r="Q24" s="437"/>
      <c r="R24" s="437"/>
      <c r="S24" s="437"/>
      <c r="T24" s="440"/>
    </row>
    <row r="25" spans="1:176" ht="15" customHeight="1">
      <c r="A25" s="465">
        <f>'[4]Mapa Final'!A23</f>
        <v>4</v>
      </c>
      <c r="B25" s="471" t="str">
        <f>'[4]Mapa Final'!B23</f>
        <v>Interrupción o demora en el proceso de 
Gestión de seguridad y salud en el trabajo</v>
      </c>
      <c r="C25" s="468" t="str">
        <f>'[4]Mapa Final'!C23</f>
        <v>Incumplimiento de las metas establecidas</v>
      </c>
      <c r="D25" s="468" t="str">
        <f>'[4]Mapa Final'!D23</f>
        <v xml:space="preserve">1. Paros/movilizaciones que afectan el proceso
2. Disturbios o hechos violentos
3.Decreto de estado de emergencia económica y social
4.Emergencias Ambientales
6. Fallas técnologicas </v>
      </c>
      <c r="E25" s="445" t="str">
        <f>'[4]Mapa Final'!E23</f>
        <v>Sucesos de fuerza mayor que imposibilitan el cumplimiento de las actividades asociadas al proceso Gestión de seguridad y salud en el trabajo</v>
      </c>
      <c r="F25" s="445" t="str">
        <f>'[4]Mapa Final'!F23</f>
        <v>Posibilidad de incumplimiento de las metas por sucesos de fuerza mayor que imposibilitan el cumplimiento de las actividades asociadas al proceso Gestión de seguridad y salud en el trabajo</v>
      </c>
      <c r="G25" s="445" t="str">
        <f>'[4]Mapa Final'!G23</f>
        <v>Ejecución y Administración de Procesos</v>
      </c>
      <c r="H25" s="448" t="str">
        <f>'[4]Mapa Final'!I23</f>
        <v>Media</v>
      </c>
      <c r="I25" s="457" t="str">
        <f>'[4]Mapa Final'!L23</f>
        <v>Mayor</v>
      </c>
      <c r="J25" s="451" t="str">
        <f>'[4]Mapa Final'!N23</f>
        <v xml:space="preserve">Alto </v>
      </c>
      <c r="K25" s="454" t="str">
        <f>'[4]Mapa Final'!AA23</f>
        <v>Baja</v>
      </c>
      <c r="L25" s="454" t="str">
        <f>'[4]Mapa Final'!AE23</f>
        <v>Mayor</v>
      </c>
      <c r="M25" s="460" t="str">
        <f>'[4]Mapa Final'!AG23</f>
        <v xml:space="preserve">Alto </v>
      </c>
      <c r="N25" s="454" t="str">
        <f>'[4]Mapa Final'!AH23</f>
        <v>Aceptar</v>
      </c>
      <c r="O25" s="438" t="s">
        <v>573</v>
      </c>
      <c r="P25" s="444"/>
      <c r="Q25" s="444" t="s">
        <v>431</v>
      </c>
      <c r="R25" s="435">
        <v>45017</v>
      </c>
      <c r="S25" s="435">
        <v>45107</v>
      </c>
      <c r="T25" s="438" t="s">
        <v>451</v>
      </c>
    </row>
    <row r="26" spans="1:176">
      <c r="A26" s="466"/>
      <c r="B26" s="473"/>
      <c r="C26" s="469"/>
      <c r="D26" s="469"/>
      <c r="E26" s="446"/>
      <c r="F26" s="446"/>
      <c r="G26" s="446"/>
      <c r="H26" s="449"/>
      <c r="I26" s="458"/>
      <c r="J26" s="452"/>
      <c r="K26" s="455"/>
      <c r="L26" s="455"/>
      <c r="M26" s="461"/>
      <c r="N26" s="455"/>
      <c r="O26" s="439"/>
      <c r="P26" s="436"/>
      <c r="Q26" s="436"/>
      <c r="R26" s="436"/>
      <c r="S26" s="436"/>
      <c r="T26" s="439"/>
    </row>
    <row r="27" spans="1:176">
      <c r="A27" s="466"/>
      <c r="B27" s="473"/>
      <c r="C27" s="469"/>
      <c r="D27" s="469"/>
      <c r="E27" s="446"/>
      <c r="F27" s="446"/>
      <c r="G27" s="446"/>
      <c r="H27" s="449"/>
      <c r="I27" s="458"/>
      <c r="J27" s="452"/>
      <c r="K27" s="455"/>
      <c r="L27" s="455"/>
      <c r="M27" s="461"/>
      <c r="N27" s="455"/>
      <c r="O27" s="439"/>
      <c r="P27" s="436"/>
      <c r="Q27" s="436"/>
      <c r="R27" s="436"/>
      <c r="S27" s="436"/>
      <c r="T27" s="439"/>
    </row>
    <row r="28" spans="1:176">
      <c r="A28" s="466"/>
      <c r="B28" s="473"/>
      <c r="C28" s="469"/>
      <c r="D28" s="469"/>
      <c r="E28" s="446"/>
      <c r="F28" s="446"/>
      <c r="G28" s="446"/>
      <c r="H28" s="449"/>
      <c r="I28" s="458"/>
      <c r="J28" s="452"/>
      <c r="K28" s="455"/>
      <c r="L28" s="455"/>
      <c r="M28" s="461"/>
      <c r="N28" s="455"/>
      <c r="O28" s="439"/>
      <c r="P28" s="436"/>
      <c r="Q28" s="436"/>
      <c r="R28" s="436"/>
      <c r="S28" s="436"/>
      <c r="T28" s="439"/>
    </row>
    <row r="29" spans="1:176" ht="237" customHeight="1" thickBot="1">
      <c r="A29" s="467"/>
      <c r="B29" s="474"/>
      <c r="C29" s="470"/>
      <c r="D29" s="470"/>
      <c r="E29" s="447"/>
      <c r="F29" s="447"/>
      <c r="G29" s="447"/>
      <c r="H29" s="450"/>
      <c r="I29" s="459"/>
      <c r="J29" s="453"/>
      <c r="K29" s="456"/>
      <c r="L29" s="456"/>
      <c r="M29" s="462"/>
      <c r="N29" s="456"/>
      <c r="O29" s="440"/>
      <c r="P29" s="437"/>
      <c r="Q29" s="437"/>
      <c r="R29" s="437"/>
      <c r="S29" s="437"/>
      <c r="T29" s="440"/>
    </row>
  </sheetData>
  <mergeCells count="99">
    <mergeCell ref="T25:T29"/>
    <mergeCell ref="L25:L29"/>
    <mergeCell ref="M25:M29"/>
    <mergeCell ref="N25:N29"/>
    <mergeCell ref="O25:O29"/>
    <mergeCell ref="P25:P29"/>
    <mergeCell ref="Q25:Q29"/>
    <mergeCell ref="S20:S24"/>
    <mergeCell ref="F25:F29"/>
    <mergeCell ref="G25:G29"/>
    <mergeCell ref="H25:H29"/>
    <mergeCell ref="I25:I29"/>
    <mergeCell ref="J25:J29"/>
    <mergeCell ref="R25:R29"/>
    <mergeCell ref="S25:S29"/>
    <mergeCell ref="T20:T24"/>
    <mergeCell ref="A25:A29"/>
    <mergeCell ref="B25:B29"/>
    <mergeCell ref="C25:C29"/>
    <mergeCell ref="D25:D29"/>
    <mergeCell ref="E25:E29"/>
    <mergeCell ref="J20:J24"/>
    <mergeCell ref="K20:K24"/>
    <mergeCell ref="L20:L24"/>
    <mergeCell ref="M20:M24"/>
    <mergeCell ref="N20:N24"/>
    <mergeCell ref="O20:O24"/>
    <mergeCell ref="K25:K29"/>
    <mergeCell ref="P20:P24"/>
    <mergeCell ref="Q20:Q24"/>
    <mergeCell ref="R20:R2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F10:F14"/>
    <mergeCell ref="G10:G14"/>
    <mergeCell ref="H10:H14"/>
    <mergeCell ref="I10:I14"/>
    <mergeCell ref="J10:J14"/>
    <mergeCell ref="K10:K14"/>
    <mergeCell ref="O7:O8"/>
    <mergeCell ref="P7:Q7"/>
    <mergeCell ref="R7:S7"/>
    <mergeCell ref="T7:T8"/>
    <mergeCell ref="A9:N9"/>
    <mergeCell ref="A10:A14"/>
    <mergeCell ref="B10:B14"/>
    <mergeCell ref="C10:C14"/>
    <mergeCell ref="D10:D14"/>
    <mergeCell ref="E10:E14"/>
    <mergeCell ref="A5:C5"/>
    <mergeCell ref="D5:N5"/>
    <mergeCell ref="A6:C6"/>
    <mergeCell ref="D6:N6"/>
    <mergeCell ref="A7:F7"/>
    <mergeCell ref="H7:J7"/>
    <mergeCell ref="K7:M7"/>
    <mergeCell ref="N7:N8"/>
    <mergeCell ref="A1:C2"/>
    <mergeCell ref="D1:Q3"/>
    <mergeCell ref="R1:T3"/>
    <mergeCell ref="A4:C4"/>
    <mergeCell ref="D4:N4"/>
    <mergeCell ref="O4:Q4"/>
  </mergeCells>
  <conditionalFormatting sqref="A7:B7 H7 H30:J1048576">
    <cfRule type="containsText" dxfId="551" priority="244" operator="containsText" text="1- Bajo">
      <formula>NOT(ISERROR(SEARCH("1- Bajo",A7)))</formula>
    </cfRule>
    <cfRule type="containsText" dxfId="550" priority="243" operator="containsText" text="4- Bajo">
      <formula>NOT(ISERROR(SEARCH("4- Bajo",A7)))</formula>
    </cfRule>
    <cfRule type="containsText" dxfId="549" priority="242" operator="containsText" text="3- Bajo">
      <formula>NOT(ISERROR(SEARCH("3- Bajo",A7)))</formula>
    </cfRule>
  </conditionalFormatting>
  <conditionalFormatting sqref="A15:D15">
    <cfRule type="containsText" dxfId="548" priority="147" operator="containsText" text="6- Moderado">
      <formula>NOT(ISERROR(SEARCH("6- Moderado",A15)))</formula>
    </cfRule>
    <cfRule type="containsText" dxfId="547" priority="151" operator="containsText" text="1- Bajo">
      <formula>NOT(ISERROR(SEARCH("1- Bajo",A15)))</formula>
    </cfRule>
    <cfRule type="containsText" dxfId="546" priority="148" operator="containsText" text="4- Moderado">
      <formula>NOT(ISERROR(SEARCH("4- Moderado",A15)))</formula>
    </cfRule>
    <cfRule type="containsText" dxfId="545" priority="146" operator="containsText" text="3- Moderado">
      <formula>NOT(ISERROR(SEARCH("3- Moderado",A15)))</formula>
    </cfRule>
    <cfRule type="containsText" dxfId="544" priority="149" operator="containsText" text="3- Bajo">
      <formula>NOT(ISERROR(SEARCH("3- Bajo",A15)))</formula>
    </cfRule>
    <cfRule type="containsText" dxfId="543" priority="150" operator="containsText" text="4- Bajo">
      <formula>NOT(ISERROR(SEARCH("4- Bajo",A15)))</formula>
    </cfRule>
  </conditionalFormatting>
  <conditionalFormatting sqref="A10:I10 E15:I15">
    <cfRule type="containsText" dxfId="542" priority="200" operator="containsText" text="3- Bajo">
      <formula>NOT(ISERROR(SEARCH("3- Bajo",A10)))</formula>
    </cfRule>
    <cfRule type="containsText" dxfId="541" priority="199" operator="containsText" text="4- Moderado">
      <formula>NOT(ISERROR(SEARCH("4- Moderado",A10)))</formula>
    </cfRule>
    <cfRule type="containsText" dxfId="540" priority="197" operator="containsText" text="3- Moderado">
      <formula>NOT(ISERROR(SEARCH("3- Moderado",A10)))</formula>
    </cfRule>
    <cfRule type="containsText" dxfId="539" priority="198" operator="containsText" text="6- Moderado">
      <formula>NOT(ISERROR(SEARCH("6- Moderado",A10)))</formula>
    </cfRule>
    <cfRule type="containsText" dxfId="538" priority="202" operator="containsText" text="1- Bajo">
      <formula>NOT(ISERROR(SEARCH("1- Bajo",A10)))</formula>
    </cfRule>
    <cfRule type="containsText" dxfId="537" priority="201" operator="containsText" text="4- Bajo">
      <formula>NOT(ISERROR(SEARCH("4- Bajo",A10)))</formula>
    </cfRule>
  </conditionalFormatting>
  <conditionalFormatting sqref="A20:I20">
    <cfRule type="containsText" dxfId="536" priority="111" operator="containsText" text="3- Moderado">
      <formula>NOT(ISERROR(SEARCH("3- Moderado",A20)))</formula>
    </cfRule>
    <cfRule type="containsText" dxfId="535" priority="115" operator="containsText" text="4- Bajo">
      <formula>NOT(ISERROR(SEARCH("4- Bajo",A20)))</formula>
    </cfRule>
    <cfRule type="containsText" dxfId="534" priority="114" operator="containsText" text="3- Bajo">
      <formula>NOT(ISERROR(SEARCH("3- Bajo",A20)))</formula>
    </cfRule>
    <cfRule type="containsText" dxfId="533" priority="113" operator="containsText" text="4- Moderado">
      <formula>NOT(ISERROR(SEARCH("4- Moderado",A20)))</formula>
    </cfRule>
    <cfRule type="containsText" dxfId="532" priority="112" operator="containsText" text="6- Moderado">
      <formula>NOT(ISERROR(SEARCH("6- Moderado",A20)))</formula>
    </cfRule>
    <cfRule type="containsText" dxfId="531" priority="116" operator="containsText" text="1- Bajo">
      <formula>NOT(ISERROR(SEARCH("1- Bajo",A20)))</formula>
    </cfRule>
  </conditionalFormatting>
  <conditionalFormatting sqref="A25:I25">
    <cfRule type="containsText" dxfId="530" priority="45" operator="containsText" text="6- Moderado">
      <formula>NOT(ISERROR(SEARCH("6- Moderado",A25)))</formula>
    </cfRule>
    <cfRule type="containsText" dxfId="529" priority="44" operator="containsText" text="3- Moderado">
      <formula>NOT(ISERROR(SEARCH("3- Moderado",A25)))</formula>
    </cfRule>
    <cfRule type="containsText" dxfId="528" priority="49" operator="containsText" text="1- Bajo">
      <formula>NOT(ISERROR(SEARCH("1- Bajo",A25)))</formula>
    </cfRule>
    <cfRule type="containsText" dxfId="527" priority="47" operator="containsText" text="3- Bajo">
      <formula>NOT(ISERROR(SEARCH("3- Bajo",A25)))</formula>
    </cfRule>
    <cfRule type="containsText" dxfId="526" priority="46" operator="containsText" text="4- Moderado">
      <formula>NOT(ISERROR(SEARCH("4- Moderado",A25)))</formula>
    </cfRule>
    <cfRule type="containsText" dxfId="525" priority="48" operator="containsText" text="4- Bajo">
      <formula>NOT(ISERROR(SEARCH("4- Bajo",A25)))</formula>
    </cfRule>
  </conditionalFormatting>
  <conditionalFormatting sqref="D8:J8">
    <cfRule type="containsText" dxfId="524" priority="238" operator="containsText" text="1- Bajo">
      <formula>NOT(ISERROR(SEARCH("1- Bajo",D8)))</formula>
    </cfRule>
    <cfRule type="containsText" dxfId="523" priority="236" operator="containsText" text="4- Bajo">
      <formula>NOT(ISERROR(SEARCH("4- Bajo",D8)))</formula>
    </cfRule>
    <cfRule type="containsText" dxfId="522" priority="235" operator="containsText" text="3- Bajo">
      <formula>NOT(ISERROR(SEARCH("3- Bajo",D8)))</formula>
    </cfRule>
    <cfRule type="containsText" dxfId="521" priority="234" operator="containsText" text="4- Moderado">
      <formula>NOT(ISERROR(SEARCH("4- Moderado",D8)))</formula>
    </cfRule>
    <cfRule type="containsText" dxfId="520" priority="233" operator="containsText" text="6- Moderado">
      <formula>NOT(ISERROR(SEARCH("6- Moderado",D8)))</formula>
    </cfRule>
    <cfRule type="containsText" dxfId="519" priority="232" operator="containsText" text="3- Moderado">
      <formula>NOT(ISERROR(SEARCH("3- Moderado",D8)))</formula>
    </cfRule>
  </conditionalFormatting>
  <conditionalFormatting sqref="H10:H19">
    <cfRule type="containsText" dxfId="518" priority="170" operator="containsText" text="Alta">
      <formula>NOT(ISERROR(SEARCH("Alta",H10)))</formula>
    </cfRule>
    <cfRule type="containsText" dxfId="517" priority="169" operator="containsText" text="Media">
      <formula>NOT(ISERROR(SEARCH("Media",H10)))</formula>
    </cfRule>
    <cfRule type="containsText" dxfId="516" priority="167" operator="containsText" text="Muy Baja">
      <formula>NOT(ISERROR(SEARCH("Muy Baja",H10)))</formula>
    </cfRule>
    <cfRule type="containsText" dxfId="515" priority="162" operator="containsText" text="Muy Alta">
      <formula>NOT(ISERROR(SEARCH("Muy Alta",H10)))</formula>
    </cfRule>
    <cfRule type="containsText" dxfId="514" priority="161" operator="containsText" text="Alta">
      <formula>NOT(ISERROR(SEARCH("Alta",H10)))</formula>
    </cfRule>
    <cfRule type="containsText" dxfId="513" priority="168" operator="containsText" text="Baja">
      <formula>NOT(ISERROR(SEARCH("Baja",H10)))</formula>
    </cfRule>
    <cfRule type="containsText" dxfId="512" priority="172" operator="containsText" text="Muy Alta">
      <formula>NOT(ISERROR(SEARCH("Muy Alta",H10)))</formula>
    </cfRule>
  </conditionalFormatting>
  <conditionalFormatting sqref="H10:H24">
    <cfRule type="containsText" dxfId="511" priority="94" operator="containsText" text="Muy Alta">
      <formula>NOT(ISERROR(SEARCH("Muy Alta",H10)))</formula>
    </cfRule>
  </conditionalFormatting>
  <conditionalFormatting sqref="H20:H24">
    <cfRule type="containsText" dxfId="510" priority="90" operator="containsText" text="Baja">
      <formula>NOT(ISERROR(SEARCH("Baja",H20)))</formula>
    </cfRule>
    <cfRule type="containsText" dxfId="509" priority="84" operator="containsText" text="Muy Alta">
      <formula>NOT(ISERROR(SEARCH("Muy Alta",H20)))</formula>
    </cfRule>
    <cfRule type="containsText" dxfId="508" priority="83" operator="containsText" text="Alta">
      <formula>NOT(ISERROR(SEARCH("Alta",H20)))</formula>
    </cfRule>
    <cfRule type="containsText" dxfId="507" priority="89" operator="containsText" text="Muy Baja">
      <formula>NOT(ISERROR(SEARCH("Muy Baja",H20)))</formula>
    </cfRule>
    <cfRule type="containsText" dxfId="506" priority="91" operator="containsText" text="Media">
      <formula>NOT(ISERROR(SEARCH("Media",H20)))</formula>
    </cfRule>
    <cfRule type="containsText" dxfId="505" priority="92" operator="containsText" text="Alta">
      <formula>NOT(ISERROR(SEARCH("Alta",H20)))</formula>
    </cfRule>
  </conditionalFormatting>
  <conditionalFormatting sqref="H20:H29">
    <cfRule type="containsText" dxfId="504" priority="27" operator="containsText" text="Muy Alta">
      <formula>NOT(ISERROR(SEARCH("Muy Alta",H20)))</formula>
    </cfRule>
  </conditionalFormatting>
  <conditionalFormatting sqref="H25:H29">
    <cfRule type="containsText" dxfId="503" priority="15" operator="containsText" text="Muy Alta">
      <formula>NOT(ISERROR(SEARCH("Muy Alta",H25)))</formula>
    </cfRule>
    <cfRule type="containsText" dxfId="502" priority="16" operator="containsText" text="Alta">
      <formula>NOT(ISERROR(SEARCH("Alta",H25)))</formula>
    </cfRule>
    <cfRule type="containsText" dxfId="501" priority="17" operator="containsText" text="Muy Alta">
      <formula>NOT(ISERROR(SEARCH("Muy Alta",H25)))</formula>
    </cfRule>
    <cfRule type="containsText" dxfId="500" priority="22" operator="containsText" text="Muy Baja">
      <formula>NOT(ISERROR(SEARCH("Muy Baja",H25)))</formula>
    </cfRule>
    <cfRule type="containsText" dxfId="499" priority="23" operator="containsText" text="Baja">
      <formula>NOT(ISERROR(SEARCH("Baja",H25)))</formula>
    </cfRule>
    <cfRule type="containsText" dxfId="498" priority="24" operator="containsText" text="Media">
      <formula>NOT(ISERROR(SEARCH("Media",H25)))</formula>
    </cfRule>
    <cfRule type="containsText" dxfId="497" priority="25" operator="containsText" text="Alta">
      <formula>NOT(ISERROR(SEARCH("Alta",H25)))</formula>
    </cfRule>
  </conditionalFormatting>
  <conditionalFormatting sqref="H30:J1048576 A7:B7 H7">
    <cfRule type="containsText" dxfId="496" priority="241" operator="containsText" text="4- Moderado">
      <formula>NOT(ISERROR(SEARCH("4- Moderado",A7)))</formula>
    </cfRule>
    <cfRule type="containsText" dxfId="495" priority="239" operator="containsText" text="3- Moderado">
      <formula>NOT(ISERROR(SEARCH("3- Moderado",A7)))</formula>
    </cfRule>
    <cfRule type="containsText" dxfId="494" priority="240" operator="containsText" text="6- Moderado">
      <formula>NOT(ISERROR(SEARCH("6- Moderado",A7)))</formula>
    </cfRule>
  </conditionalFormatting>
  <conditionalFormatting sqref="I10:I29">
    <cfRule type="containsText" dxfId="493" priority="26" operator="containsText" text="Moderado">
      <formula>NOT(ISERROR(SEARCH("Moderado",I10)))</formula>
    </cfRule>
    <cfRule type="containsText" dxfId="492" priority="21" operator="containsText" text="Leve">
      <formula>NOT(ISERROR(SEARCH("Leve",I10)))</formula>
    </cfRule>
    <cfRule type="containsText" dxfId="491" priority="18" operator="containsText" text="Catastrófico">
      <formula>NOT(ISERROR(SEARCH("Catastrófico",I10)))</formula>
    </cfRule>
    <cfRule type="containsText" dxfId="490" priority="19" operator="containsText" text="Mayor">
      <formula>NOT(ISERROR(SEARCH("Mayor",I10)))</formula>
    </cfRule>
    <cfRule type="containsText" dxfId="489" priority="20" operator="containsText" text="Menor">
      <formula>NOT(ISERROR(SEARCH("Menor",I10)))</formula>
    </cfRule>
  </conditionalFormatting>
  <conditionalFormatting sqref="J8 J30:J1048576">
    <cfRule type="containsText" dxfId="488" priority="225" operator="containsText" text="5- Extremo">
      <formula>NOT(ISERROR(SEARCH("5- Extremo",J8)))</formula>
    </cfRule>
    <cfRule type="containsText" dxfId="487" priority="223" operator="containsText" text="15- Extremo">
      <formula>NOT(ISERROR(SEARCH("15- Extremo",J8)))</formula>
    </cfRule>
    <cfRule type="containsText" dxfId="486" priority="222" operator="containsText" text="20- Extremo">
      <formula>NOT(ISERROR(SEARCH("20- Extremo",J8)))</formula>
    </cfRule>
    <cfRule type="containsText" dxfId="485" priority="221" operator="containsText" text="25- Extremo">
      <formula>NOT(ISERROR(SEARCH("25- Extremo",J8)))</formula>
    </cfRule>
    <cfRule type="containsText" dxfId="484" priority="226" operator="containsText" text="12- Alto">
      <formula>NOT(ISERROR(SEARCH("12- Alto",J8)))</formula>
    </cfRule>
    <cfRule type="containsText" dxfId="483" priority="237" operator="containsText" text="2- Bajo">
      <formula>NOT(ISERROR(SEARCH("2- Bajo",J8)))</formula>
    </cfRule>
    <cfRule type="containsText" dxfId="482" priority="224" operator="containsText" text="10- Extremo">
      <formula>NOT(ISERROR(SEARCH("10- Extremo",J8)))</formula>
    </cfRule>
    <cfRule type="containsText" dxfId="481" priority="231" operator="containsText" text="4- Alto">
      <formula>NOT(ISERROR(SEARCH("4- Alto",J8)))</formula>
    </cfRule>
    <cfRule type="containsText" dxfId="480" priority="230" operator="containsText" text="5- Alto">
      <formula>NOT(ISERROR(SEARCH("5- Alto",J8)))</formula>
    </cfRule>
    <cfRule type="containsText" dxfId="479" priority="229" operator="containsText" text="8- Alto">
      <formula>NOT(ISERROR(SEARCH("8- Alto",J8)))</formula>
    </cfRule>
    <cfRule type="containsText" dxfId="478" priority="228" operator="containsText" text="9- Alto">
      <formula>NOT(ISERROR(SEARCH("9- Alto",J8)))</formula>
    </cfRule>
    <cfRule type="containsText" dxfId="477" priority="227" operator="containsText" text="10- Alto">
      <formula>NOT(ISERROR(SEARCH("10- Alto",J8)))</formula>
    </cfRule>
  </conditionalFormatting>
  <conditionalFormatting sqref="J10:J19">
    <cfRule type="colorScale" priority="249">
      <colorScale>
        <cfvo type="min"/>
        <cfvo type="max"/>
        <color rgb="FFFF7128"/>
        <color rgb="FFFFEF9C"/>
      </colorScale>
    </cfRule>
  </conditionalFormatting>
  <conditionalFormatting sqref="J10:J29">
    <cfRule type="containsText" dxfId="476" priority="9" operator="containsText" text="Bajo">
      <formula>NOT(ISERROR(SEARCH("Bajo",J10)))</formula>
    </cfRule>
    <cfRule type="containsText" dxfId="475" priority="11" operator="containsText" text="Moderado">
      <formula>NOT(ISERROR(SEARCH("Moderado",J10)))</formula>
    </cfRule>
    <cfRule type="containsText" dxfId="474" priority="39" operator="containsText" text="Bajo">
      <formula>NOT(ISERROR(SEARCH("Bajo",J10)))</formula>
    </cfRule>
    <cfRule type="containsText" dxfId="473" priority="40" operator="containsText" text="Moderado">
      <formula>NOT(ISERROR(SEARCH("Moderado",J10)))</formula>
    </cfRule>
    <cfRule type="containsText" dxfId="472" priority="42" operator="containsText" text="Extremo">
      <formula>NOT(ISERROR(SEARCH("Extremo",J10)))</formula>
    </cfRule>
    <cfRule type="containsText" dxfId="471" priority="10" operator="containsText" text="Extremo">
      <formula>NOT(ISERROR(SEARCH("Extremo",J10)))</formula>
    </cfRule>
    <cfRule type="containsText" dxfId="470" priority="41" operator="containsText" text="Alto">
      <formula>NOT(ISERROR(SEARCH("Alto",J10)))</formula>
    </cfRule>
  </conditionalFormatting>
  <conditionalFormatting sqref="J20:J24">
    <cfRule type="colorScale" priority="110">
      <colorScale>
        <cfvo type="min"/>
        <cfvo type="max"/>
        <color rgb="FFFF7128"/>
        <color rgb="FFFFEF9C"/>
      </colorScale>
    </cfRule>
  </conditionalFormatting>
  <conditionalFormatting sqref="J25:J29">
    <cfRule type="colorScale" priority="43">
      <colorScale>
        <cfvo type="min"/>
        <cfvo type="max"/>
        <color rgb="FFFF7128"/>
        <color rgb="FFFFEF9C"/>
      </colorScale>
    </cfRule>
  </conditionalFormatting>
  <conditionalFormatting sqref="K10:K29">
    <cfRule type="containsText" dxfId="469" priority="7" operator="containsText" text="Baja">
      <formula>NOT(ISERROR(SEARCH("Baja",K10)))</formula>
    </cfRule>
    <cfRule type="containsText" dxfId="468" priority="5" operator="containsText" text="Muy Alta">
      <formula>NOT(ISERROR(SEARCH("Muy Alta",K10)))</formula>
    </cfRule>
    <cfRule type="containsText" dxfId="467" priority="6" operator="containsText" text="Alta">
      <formula>NOT(ISERROR(SEARCH("Alta",K10)))</formula>
    </cfRule>
    <cfRule type="containsText" dxfId="466" priority="8" operator="containsText" text="Muy Baja">
      <formula>NOT(ISERROR(SEARCH("Muy Baja",K10)))</formula>
    </cfRule>
    <cfRule type="containsText" dxfId="465" priority="13" operator="containsText" text="Media">
      <formula>NOT(ISERROR(SEARCH("Media",K10)))</formula>
    </cfRule>
  </conditionalFormatting>
  <conditionalFormatting sqref="K10:L10 K15:L15">
    <cfRule type="containsText" dxfId="464" priority="217" operator="containsText" text="4- Moderado">
      <formula>NOT(ISERROR(SEARCH("4- Moderado",K10)))</formula>
    </cfRule>
    <cfRule type="containsText" dxfId="463" priority="220" operator="containsText" text="1- Bajo">
      <formula>NOT(ISERROR(SEARCH("1- Bajo",K10)))</formula>
    </cfRule>
    <cfRule type="containsText" dxfId="462" priority="219" operator="containsText" text="4- Bajo">
      <formula>NOT(ISERROR(SEARCH("4- Bajo",K10)))</formula>
    </cfRule>
    <cfRule type="containsText" dxfId="461" priority="216" operator="containsText" text="6- Moderado">
      <formula>NOT(ISERROR(SEARCH("6- Moderado",K10)))</formula>
    </cfRule>
    <cfRule type="containsText" dxfId="460" priority="215" operator="containsText" text="3- Moderado">
      <formula>NOT(ISERROR(SEARCH("3- Moderado",K10)))</formula>
    </cfRule>
    <cfRule type="containsText" dxfId="459" priority="218" operator="containsText" text="3- Bajo">
      <formula>NOT(ISERROR(SEARCH("3- Bajo",K10)))</formula>
    </cfRule>
  </conditionalFormatting>
  <conditionalFormatting sqref="K20:L20">
    <cfRule type="containsText" dxfId="458" priority="133" operator="containsText" text="4- Bajo">
      <formula>NOT(ISERROR(SEARCH("4- Bajo",K20)))</formula>
    </cfRule>
    <cfRule type="containsText" dxfId="457" priority="130" operator="containsText" text="6- Moderado">
      <formula>NOT(ISERROR(SEARCH("6- Moderado",K20)))</formula>
    </cfRule>
    <cfRule type="containsText" dxfId="456" priority="134" operator="containsText" text="1- Bajo">
      <formula>NOT(ISERROR(SEARCH("1- Bajo",K20)))</formula>
    </cfRule>
    <cfRule type="containsText" dxfId="455" priority="129" operator="containsText" text="3- Moderado">
      <formula>NOT(ISERROR(SEARCH("3- Moderado",K20)))</formula>
    </cfRule>
    <cfRule type="containsText" dxfId="454" priority="131" operator="containsText" text="4- Moderado">
      <formula>NOT(ISERROR(SEARCH("4- Moderado",K20)))</formula>
    </cfRule>
    <cfRule type="containsText" dxfId="453" priority="132" operator="containsText" text="3- Bajo">
      <formula>NOT(ISERROR(SEARCH("3- Bajo",K20)))</formula>
    </cfRule>
  </conditionalFormatting>
  <conditionalFormatting sqref="K25:L25">
    <cfRule type="containsText" dxfId="452" priority="64" operator="containsText" text="4- Moderado">
      <formula>NOT(ISERROR(SEARCH("4- Moderado",K25)))</formula>
    </cfRule>
    <cfRule type="containsText" dxfId="451" priority="65" operator="containsText" text="3- Bajo">
      <formula>NOT(ISERROR(SEARCH("3- Bajo",K25)))</formula>
    </cfRule>
    <cfRule type="containsText" dxfId="450" priority="66" operator="containsText" text="4- Bajo">
      <formula>NOT(ISERROR(SEARCH("4- Bajo",K25)))</formula>
    </cfRule>
    <cfRule type="containsText" dxfId="449" priority="63" operator="containsText" text="6- Moderado">
      <formula>NOT(ISERROR(SEARCH("6- Moderado",K25)))</formula>
    </cfRule>
    <cfRule type="containsText" dxfId="448" priority="67" operator="containsText" text="1- Bajo">
      <formula>NOT(ISERROR(SEARCH("1- Bajo",K25)))</formula>
    </cfRule>
    <cfRule type="containsText" dxfId="447" priority="62" operator="containsText" text="3- Moderado">
      <formula>NOT(ISERROR(SEARCH("3- Moderado",K25)))</formula>
    </cfRule>
  </conditionalFormatting>
  <conditionalFormatting sqref="K8:M8">
    <cfRule type="containsText" dxfId="446" priority="184" operator="containsText" text="1- Bajo">
      <formula>NOT(ISERROR(SEARCH("1- Bajo",K8)))</formula>
    </cfRule>
    <cfRule type="containsText" dxfId="445" priority="181" operator="containsText" text="4- Moderado">
      <formula>NOT(ISERROR(SEARCH("4- Moderado",K8)))</formula>
    </cfRule>
    <cfRule type="containsText" dxfId="444" priority="180" operator="containsText" text="6- Moderado">
      <formula>NOT(ISERROR(SEARCH("6- Moderado",K8)))</formula>
    </cfRule>
    <cfRule type="containsText" dxfId="443" priority="183" operator="containsText" text="4- Bajo">
      <formula>NOT(ISERROR(SEARCH("4- Bajo",K8)))</formula>
    </cfRule>
    <cfRule type="containsText" dxfId="442" priority="182" operator="containsText" text="3- Bajo">
      <formula>NOT(ISERROR(SEARCH("3- Bajo",K8)))</formula>
    </cfRule>
    <cfRule type="containsText" dxfId="441" priority="179" operator="containsText" text="3- Moderado">
      <formula>NOT(ISERROR(SEARCH("3- Moderado",K8)))</formula>
    </cfRule>
  </conditionalFormatting>
  <conditionalFormatting sqref="L10:L29">
    <cfRule type="containsText" dxfId="440" priority="3" operator="containsText" text="Menor">
      <formula>NOT(ISERROR(SEARCH("Menor",L10)))</formula>
    </cfRule>
    <cfRule type="containsText" dxfId="439" priority="2" operator="containsText" text="Mayor">
      <formula>NOT(ISERROR(SEARCH("Mayor",L10)))</formula>
    </cfRule>
    <cfRule type="containsText" dxfId="438" priority="4" operator="containsText" text="Leve">
      <formula>NOT(ISERROR(SEARCH("Leve",L10)))</formula>
    </cfRule>
    <cfRule type="containsText" dxfId="437" priority="1" operator="containsText" text="Catastrófico">
      <formula>NOT(ISERROR(SEARCH("Catastrófico",L10)))</formula>
    </cfRule>
  </conditionalFormatting>
  <conditionalFormatting sqref="L10:M29">
    <cfRule type="containsText" dxfId="436" priority="12" operator="containsText" text="Moderado">
      <formula>NOT(ISERROR(SEARCH("Moderado",L10)))</formula>
    </cfRule>
  </conditionalFormatting>
  <conditionalFormatting sqref="M10:M19">
    <cfRule type="colorScale" priority="255">
      <colorScale>
        <cfvo type="min"/>
        <cfvo type="max"/>
        <color rgb="FFFF7128"/>
        <color rgb="FFFFEF9C"/>
      </colorScale>
    </cfRule>
  </conditionalFormatting>
  <conditionalFormatting sqref="M10:M29">
    <cfRule type="containsText" dxfId="435" priority="34" operator="containsText" text="Bajo">
      <formula>NOT(ISERROR(SEARCH("Bajo",M10)))</formula>
    </cfRule>
    <cfRule type="containsText" dxfId="434" priority="35" operator="containsText" text="Moderado">
      <formula>NOT(ISERROR(SEARCH("Moderado",M10)))</formula>
    </cfRule>
    <cfRule type="containsText" dxfId="433" priority="37" operator="containsText" text="Extremo">
      <formula>NOT(ISERROR(SEARCH("Extremo",M10)))</formula>
    </cfRule>
    <cfRule type="containsText" dxfId="432" priority="36" operator="containsText" text="Alto">
      <formula>NOT(ISERROR(SEARCH("Alto",M10)))</formula>
    </cfRule>
  </conditionalFormatting>
  <conditionalFormatting sqref="M20:M24">
    <cfRule type="colorScale" priority="105">
      <colorScale>
        <cfvo type="min"/>
        <cfvo type="max"/>
        <color rgb="FFFF7128"/>
        <color rgb="FFFFEF9C"/>
      </colorScale>
    </cfRule>
  </conditionalFormatting>
  <conditionalFormatting sqref="M25:M29">
    <cfRule type="colorScale" priority="38">
      <colorScale>
        <cfvo type="min"/>
        <cfvo type="max"/>
        <color rgb="FFFF7128"/>
        <color rgb="FFFFEF9C"/>
      </colorScale>
    </cfRule>
  </conditionalFormatting>
  <conditionalFormatting sqref="N10 N15">
    <cfRule type="containsText" dxfId="431" priority="176" operator="containsText" text="3- Bajo">
      <formula>NOT(ISERROR(SEARCH("3- Bajo",N10)))</formula>
    </cfRule>
    <cfRule type="containsText" dxfId="430" priority="177" operator="containsText" text="4- Bajo">
      <formula>NOT(ISERROR(SEARCH("4- Bajo",N10)))</formula>
    </cfRule>
    <cfRule type="containsText" dxfId="429" priority="178" operator="containsText" text="1- Bajo">
      <formula>NOT(ISERROR(SEARCH("1- Bajo",N10)))</formula>
    </cfRule>
    <cfRule type="containsText" dxfId="428" priority="173" operator="containsText" text="3- Moderado">
      <formula>NOT(ISERROR(SEARCH("3- Moderado",N10)))</formula>
    </cfRule>
    <cfRule type="containsText" dxfId="427" priority="174" operator="containsText" text="6- Moderado">
      <formula>NOT(ISERROR(SEARCH("6- Moderado",N10)))</formula>
    </cfRule>
    <cfRule type="containsText" dxfId="426" priority="175" operator="containsText" text="4- Moderado">
      <formula>NOT(ISERROR(SEARCH("4- Moderado",N10)))</formula>
    </cfRule>
  </conditionalFormatting>
  <conditionalFormatting sqref="N20">
    <cfRule type="containsText" dxfId="425" priority="96" operator="containsText" text="6- Moderado">
      <formula>NOT(ISERROR(SEARCH("6- Moderado",N20)))</formula>
    </cfRule>
    <cfRule type="containsText" dxfId="424" priority="100" operator="containsText" text="1- Bajo">
      <formula>NOT(ISERROR(SEARCH("1- Bajo",N20)))</formula>
    </cfRule>
    <cfRule type="containsText" dxfId="423" priority="99" operator="containsText" text="4- Bajo">
      <formula>NOT(ISERROR(SEARCH("4- Bajo",N20)))</formula>
    </cfRule>
    <cfRule type="containsText" dxfId="422" priority="98" operator="containsText" text="3- Bajo">
      <formula>NOT(ISERROR(SEARCH("3- Bajo",N20)))</formula>
    </cfRule>
    <cfRule type="containsText" dxfId="421" priority="97" operator="containsText" text="4- Moderado">
      <formula>NOT(ISERROR(SEARCH("4- Moderado",N20)))</formula>
    </cfRule>
    <cfRule type="containsText" dxfId="420" priority="95" operator="containsText" text="3- Moderado">
      <formula>NOT(ISERROR(SEARCH("3- Moderado",N20)))</formula>
    </cfRule>
  </conditionalFormatting>
  <conditionalFormatting sqref="N25">
    <cfRule type="containsText" dxfId="419" priority="28" operator="containsText" text="3- Moderado">
      <formula>NOT(ISERROR(SEARCH("3- Moderado",N25)))</formula>
    </cfRule>
    <cfRule type="containsText" dxfId="418" priority="29" operator="containsText" text="6- Moderado">
      <formula>NOT(ISERROR(SEARCH("6- Moderado",N25)))</formula>
    </cfRule>
    <cfRule type="containsText" dxfId="417" priority="30" operator="containsText" text="4- Moderado">
      <formula>NOT(ISERROR(SEARCH("4- Moderado",N25)))</formula>
    </cfRule>
    <cfRule type="containsText" dxfId="416" priority="31" operator="containsText" text="3- Bajo">
      <formula>NOT(ISERROR(SEARCH("3- Bajo",N25)))</formula>
    </cfRule>
    <cfRule type="containsText" dxfId="415" priority="33" operator="containsText" text="1- Bajo">
      <formula>NOT(ISERROR(SEARCH("1- Bajo",N25)))</formula>
    </cfRule>
    <cfRule type="containsText" dxfId="414" priority="32" operator="containsText" text="4- Bajo">
      <formula>NOT(ISERROR(SEARCH("4- Bajo",N25)))</formula>
    </cfRule>
  </conditionalFormatting>
  <dataValidations count="7">
    <dataValidation allowBlank="1" showInputMessage="1" showErrorMessage="1" prompt="seleccionar si el responsable de ejecutar las acciones es el nivel central" sqref="Q8" xr:uid="{00000000-0002-0000-0E00-000000000000}"/>
    <dataValidation allowBlank="1" showInputMessage="1" showErrorMessage="1" prompt="Seleccionar si el responsable es el responsable de las acciones es el nivel central" sqref="P7:P8" xr:uid="{00000000-0002-0000-0E00-000001000000}"/>
    <dataValidation allowBlank="1" showInputMessage="1" showErrorMessage="1" prompt="Describir las actividades que se van a desarrollar para el proyecto" sqref="O7" xr:uid="{00000000-0002-0000-0E00-000002000000}"/>
    <dataValidation allowBlank="1" showInputMessage="1" showErrorMessage="1" prompt="El grado de afectación puede ser " sqref="I8" xr:uid="{00000000-0002-0000-0E00-000003000000}"/>
    <dataValidation allowBlank="1" showInputMessage="1" showErrorMessage="1" prompt="Que tan factible es que materialize el riesgo?" sqref="H8" xr:uid="{00000000-0002-0000-0E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E00-000005000000}"/>
    <dataValidation allowBlank="1" showInputMessage="1" showErrorMessage="1" prompt="Seleccionar el tipo de riesgo teniendo en cuenta que  factor organizaconal afecta. Ver explicacion en hoja " sqref="E8" xr:uid="{00000000-0002-0000-0E00-000006000000}"/>
  </dataValidation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7" tint="0.59999389629810485"/>
  </sheetPr>
  <dimension ref="A1:JR29"/>
  <sheetViews>
    <sheetView topLeftCell="I22" zoomScale="71" zoomScaleNormal="71" workbookViewId="0">
      <selection activeCell="P25" sqref="P25:P29"/>
    </sheetView>
  </sheetViews>
  <sheetFormatPr baseColWidth="10" defaultColWidth="11.42578125" defaultRowHeight="15"/>
  <cols>
    <col min="1" max="2" width="18.42578125" style="81" customWidth="1"/>
    <col min="3" max="3" width="15.42578125" customWidth="1"/>
    <col min="4" max="4" width="27.42578125" style="81" customWidth="1"/>
    <col min="5" max="5" width="18" style="152" customWidth="1"/>
    <col min="6" max="6" width="40.140625" customWidth="1"/>
    <col min="7" max="7" width="20.42578125" customWidth="1"/>
    <col min="8" max="8" width="10.42578125" style="153" customWidth="1"/>
    <col min="9" max="9" width="11.42578125" style="153" customWidth="1"/>
    <col min="10" max="10" width="10.140625" style="154" customWidth="1"/>
    <col min="11" max="11" width="11.42578125" style="153" customWidth="1"/>
    <col min="12" max="12" width="10.85546875" style="153" customWidth="1"/>
    <col min="13" max="13" width="18.28515625" style="153" bestFit="1" customWidth="1"/>
    <col min="14" max="14" width="18.28515625" bestFit="1" customWidth="1"/>
    <col min="15" max="15" width="32.85546875" customWidth="1"/>
    <col min="16" max="17" width="14.42578125" customWidth="1"/>
    <col min="18" max="18" width="17.42578125" customWidth="1"/>
    <col min="19" max="19" width="16.28515625" customWidth="1"/>
    <col min="20" max="20" width="36.7109375" customWidth="1"/>
    <col min="21" max="176" width="11.42578125" style="6"/>
  </cols>
  <sheetData>
    <row r="1" spans="1:278" s="136" customFormat="1" ht="16.5" customHeight="1">
      <c r="A1" s="427"/>
      <c r="B1" s="398"/>
      <c r="C1" s="398"/>
      <c r="D1" s="419" t="s">
        <v>432</v>
      </c>
      <c r="E1" s="419"/>
      <c r="F1" s="419"/>
      <c r="G1" s="419"/>
      <c r="H1" s="419"/>
      <c r="I1" s="419"/>
      <c r="J1" s="419"/>
      <c r="K1" s="419"/>
      <c r="L1" s="419"/>
      <c r="M1" s="419"/>
      <c r="N1" s="419"/>
      <c r="O1" s="419"/>
      <c r="P1" s="419"/>
      <c r="Q1" s="420"/>
      <c r="R1" s="386" t="s">
        <v>96</v>
      </c>
      <c r="S1" s="386"/>
      <c r="T1" s="386"/>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135"/>
      <c r="AU1" s="135"/>
      <c r="AV1" s="135"/>
      <c r="AW1" s="135"/>
      <c r="AX1" s="135"/>
      <c r="AY1" s="135"/>
      <c r="AZ1" s="135"/>
      <c r="BA1" s="135"/>
      <c r="BB1" s="135"/>
      <c r="BC1" s="135"/>
      <c r="BD1" s="135"/>
      <c r="BE1" s="135"/>
      <c r="BF1" s="135"/>
      <c r="BG1" s="135"/>
      <c r="BH1" s="135"/>
      <c r="BI1" s="135"/>
      <c r="BJ1" s="135"/>
      <c r="BK1" s="135"/>
      <c r="BL1" s="135"/>
      <c r="BM1" s="135"/>
      <c r="BN1" s="135"/>
      <c r="BO1" s="135"/>
      <c r="BP1" s="135"/>
      <c r="BQ1" s="135"/>
      <c r="BR1" s="135"/>
      <c r="BS1" s="135"/>
      <c r="BT1" s="135"/>
      <c r="BU1" s="135"/>
      <c r="BV1" s="135"/>
      <c r="BW1" s="135"/>
      <c r="BX1" s="135"/>
      <c r="BY1" s="135"/>
      <c r="BZ1" s="135"/>
      <c r="CA1" s="135"/>
      <c r="CB1" s="135"/>
      <c r="CC1" s="135"/>
      <c r="CD1" s="135"/>
      <c r="CE1" s="135"/>
      <c r="CF1" s="135"/>
      <c r="CG1" s="135"/>
      <c r="CH1" s="135"/>
      <c r="CI1" s="135"/>
      <c r="CJ1" s="135"/>
      <c r="CK1" s="135"/>
      <c r="CL1" s="135"/>
      <c r="CM1" s="135"/>
      <c r="CN1" s="135"/>
      <c r="CO1" s="135"/>
      <c r="CP1" s="135"/>
      <c r="CQ1" s="135"/>
      <c r="CR1" s="135"/>
      <c r="CS1" s="135"/>
      <c r="CT1" s="135"/>
      <c r="CU1" s="135"/>
      <c r="CV1" s="135"/>
      <c r="CW1" s="135"/>
      <c r="CX1" s="135"/>
      <c r="CY1" s="135"/>
      <c r="CZ1" s="135"/>
      <c r="DA1" s="135"/>
      <c r="DB1" s="135"/>
      <c r="DC1" s="135"/>
      <c r="DD1" s="135"/>
      <c r="DE1" s="135"/>
      <c r="DF1" s="135"/>
      <c r="DG1" s="135"/>
      <c r="DH1" s="135"/>
      <c r="DI1" s="135"/>
      <c r="DJ1" s="135"/>
      <c r="DK1" s="135"/>
      <c r="DL1" s="135"/>
      <c r="DM1" s="135"/>
      <c r="DN1" s="135"/>
      <c r="DO1" s="135"/>
      <c r="DP1" s="135"/>
      <c r="DQ1" s="135"/>
      <c r="DR1" s="135"/>
      <c r="DS1" s="135"/>
      <c r="DT1" s="135"/>
      <c r="DU1" s="135"/>
      <c r="DV1" s="135"/>
      <c r="DW1" s="135"/>
      <c r="DX1" s="135"/>
      <c r="DY1" s="135"/>
      <c r="DZ1" s="135"/>
      <c r="EA1" s="135"/>
      <c r="EB1" s="135"/>
      <c r="EC1" s="135"/>
      <c r="ED1" s="135"/>
      <c r="EE1" s="135"/>
      <c r="EF1" s="135"/>
      <c r="EG1" s="135"/>
      <c r="EH1" s="135"/>
      <c r="EI1" s="135"/>
      <c r="EJ1" s="135"/>
      <c r="EK1" s="135"/>
      <c r="EL1" s="135"/>
      <c r="EM1" s="135"/>
      <c r="EN1" s="135"/>
      <c r="EO1" s="135"/>
      <c r="EP1" s="135"/>
      <c r="EQ1" s="135"/>
      <c r="ER1" s="135"/>
      <c r="ES1" s="135"/>
      <c r="ET1" s="135"/>
      <c r="EU1" s="135"/>
      <c r="EV1" s="135"/>
      <c r="EW1" s="135"/>
      <c r="EX1" s="135"/>
      <c r="EY1" s="135"/>
      <c r="EZ1" s="135"/>
      <c r="FA1" s="135"/>
      <c r="FB1" s="135"/>
      <c r="FC1" s="135"/>
      <c r="FD1" s="135"/>
      <c r="FE1" s="135"/>
      <c r="FF1" s="135"/>
      <c r="FG1" s="135"/>
      <c r="FH1" s="135"/>
      <c r="FI1" s="135"/>
      <c r="FJ1" s="135"/>
      <c r="FK1" s="135"/>
      <c r="FL1" s="135"/>
      <c r="FM1" s="135"/>
      <c r="FN1" s="135"/>
      <c r="FO1" s="135"/>
      <c r="FP1" s="135"/>
      <c r="FQ1" s="135"/>
      <c r="FR1" s="135"/>
      <c r="FS1" s="135"/>
      <c r="FT1" s="135"/>
      <c r="FU1" s="135"/>
      <c r="FV1" s="135"/>
      <c r="FW1" s="135"/>
      <c r="FX1" s="135"/>
      <c r="FY1" s="135"/>
      <c r="FZ1" s="135"/>
      <c r="GA1" s="135"/>
      <c r="GB1" s="135"/>
      <c r="GC1" s="135"/>
      <c r="GD1" s="135"/>
      <c r="GE1" s="135"/>
      <c r="GF1" s="135"/>
      <c r="GG1" s="135"/>
      <c r="GH1" s="135"/>
      <c r="GI1" s="135"/>
      <c r="GJ1" s="135"/>
      <c r="GK1" s="135"/>
      <c r="GL1" s="135"/>
      <c r="GM1" s="135"/>
      <c r="GN1" s="135"/>
      <c r="GO1" s="135"/>
      <c r="GP1" s="135"/>
      <c r="GQ1" s="135"/>
      <c r="GR1" s="135"/>
      <c r="GS1" s="135"/>
      <c r="GT1" s="135"/>
      <c r="GU1" s="135"/>
      <c r="GV1" s="135"/>
      <c r="GW1" s="135"/>
      <c r="GX1" s="135"/>
      <c r="GY1" s="135"/>
      <c r="GZ1" s="135"/>
      <c r="HA1" s="135"/>
      <c r="HB1" s="135"/>
      <c r="HC1" s="135"/>
      <c r="HD1" s="135"/>
      <c r="HE1" s="135"/>
      <c r="HF1" s="135"/>
      <c r="HG1" s="135"/>
      <c r="HH1" s="135"/>
      <c r="HI1" s="135"/>
      <c r="HJ1" s="135"/>
      <c r="HK1" s="135"/>
      <c r="HL1" s="135"/>
      <c r="HM1" s="135"/>
      <c r="HN1" s="135"/>
      <c r="HO1" s="135"/>
      <c r="HP1" s="135"/>
      <c r="HQ1" s="135"/>
      <c r="HR1" s="135"/>
      <c r="HS1" s="135"/>
      <c r="HT1" s="135"/>
      <c r="HU1" s="135"/>
      <c r="HV1" s="135"/>
      <c r="HW1" s="135"/>
      <c r="HX1" s="135"/>
      <c r="HY1" s="135"/>
      <c r="HZ1" s="135"/>
      <c r="IA1" s="135"/>
      <c r="IB1" s="135"/>
      <c r="IC1" s="135"/>
      <c r="ID1" s="135"/>
      <c r="IE1" s="135"/>
      <c r="IF1" s="135"/>
      <c r="IG1" s="135"/>
      <c r="IH1" s="135"/>
      <c r="II1" s="135"/>
      <c r="IJ1" s="135"/>
      <c r="IK1" s="135"/>
      <c r="IL1" s="135"/>
      <c r="IM1" s="135"/>
      <c r="IN1" s="135"/>
      <c r="IO1" s="135"/>
      <c r="IP1" s="135"/>
      <c r="IQ1" s="135"/>
      <c r="IR1" s="135"/>
      <c r="IS1" s="135"/>
      <c r="IT1" s="135"/>
      <c r="IU1" s="135"/>
      <c r="IV1" s="135"/>
      <c r="IW1" s="135"/>
      <c r="IX1" s="135"/>
      <c r="IY1" s="135"/>
      <c r="IZ1" s="135"/>
      <c r="JA1" s="135"/>
      <c r="JB1" s="135"/>
      <c r="JC1" s="135"/>
      <c r="JD1" s="135"/>
      <c r="JE1" s="135"/>
      <c r="JF1" s="135"/>
      <c r="JG1" s="135"/>
      <c r="JH1" s="135"/>
      <c r="JI1" s="135"/>
      <c r="JJ1" s="135"/>
      <c r="JK1" s="135"/>
      <c r="JL1" s="135"/>
      <c r="JM1" s="135"/>
      <c r="JN1" s="135"/>
      <c r="JO1" s="135"/>
      <c r="JP1" s="135"/>
      <c r="JQ1" s="135"/>
      <c r="JR1" s="135"/>
    </row>
    <row r="2" spans="1:278" s="136" customFormat="1" ht="39.75" customHeight="1">
      <c r="A2" s="428"/>
      <c r="B2" s="400"/>
      <c r="C2" s="400"/>
      <c r="D2" s="421"/>
      <c r="E2" s="421"/>
      <c r="F2" s="421"/>
      <c r="G2" s="421"/>
      <c r="H2" s="421"/>
      <c r="I2" s="421"/>
      <c r="J2" s="421"/>
      <c r="K2" s="421"/>
      <c r="L2" s="421"/>
      <c r="M2" s="421"/>
      <c r="N2" s="421"/>
      <c r="O2" s="421"/>
      <c r="P2" s="421"/>
      <c r="Q2" s="422"/>
      <c r="R2" s="386"/>
      <c r="S2" s="386"/>
      <c r="T2" s="386"/>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row>
    <row r="3" spans="1:278" s="136" customFormat="1" ht="3" customHeight="1">
      <c r="A3" s="2"/>
      <c r="B3" s="2"/>
      <c r="C3" s="145"/>
      <c r="D3" s="421"/>
      <c r="E3" s="421"/>
      <c r="F3" s="421"/>
      <c r="G3" s="421"/>
      <c r="H3" s="421"/>
      <c r="I3" s="421"/>
      <c r="J3" s="421"/>
      <c r="K3" s="421"/>
      <c r="L3" s="421"/>
      <c r="M3" s="421"/>
      <c r="N3" s="421"/>
      <c r="O3" s="421"/>
      <c r="P3" s="421"/>
      <c r="Q3" s="422"/>
      <c r="R3" s="386"/>
      <c r="S3" s="386"/>
      <c r="T3" s="386"/>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row>
    <row r="4" spans="1:278" s="136" customFormat="1" ht="41.25" customHeight="1">
      <c r="A4" s="387" t="s">
        <v>97</v>
      </c>
      <c r="B4" s="388"/>
      <c r="C4" s="389"/>
      <c r="D4" s="390" t="str">
        <f>'[4]Mapa Final'!D4</f>
        <v>SISTEMA DE GESTIÓN DE SEGURIDAD Y SALUD EN EL TRABAJO - SG-SST</v>
      </c>
      <c r="E4" s="391"/>
      <c r="F4" s="391"/>
      <c r="G4" s="391"/>
      <c r="H4" s="391"/>
      <c r="I4" s="391"/>
      <c r="J4" s="391"/>
      <c r="K4" s="391"/>
      <c r="L4" s="391"/>
      <c r="M4" s="391"/>
      <c r="N4" s="392"/>
      <c r="O4" s="393"/>
      <c r="P4" s="393"/>
      <c r="Q4" s="393"/>
      <c r="R4" s="1"/>
      <c r="S4" s="1"/>
      <c r="T4" s="1"/>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row>
    <row r="5" spans="1:278" s="136" customFormat="1" ht="52.5" customHeight="1">
      <c r="A5" s="387" t="s">
        <v>99</v>
      </c>
      <c r="B5" s="388"/>
      <c r="C5" s="389"/>
      <c r="D5" s="394" t="str">
        <f>'[4]Mapa Final'!D5</f>
        <v>Velar por el bienestar, la salud y seguridad en el trabajo de todos los servidores judiciales mediante el PHVA del Sistema de Gestión y Seguridad en el trabajo (SG-SST) en el marco del sistema de gestión de calidad y Medio Ambiente</v>
      </c>
      <c r="E5" s="395"/>
      <c r="F5" s="395"/>
      <c r="G5" s="395"/>
      <c r="H5" s="395"/>
      <c r="I5" s="395"/>
      <c r="J5" s="395"/>
      <c r="K5" s="395"/>
      <c r="L5" s="395"/>
      <c r="M5" s="395"/>
      <c r="N5" s="396"/>
      <c r="O5" s="1"/>
      <c r="P5" s="1"/>
      <c r="Q5" s="1"/>
      <c r="R5" s="1"/>
      <c r="S5" s="1"/>
      <c r="T5" s="1"/>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c r="CY5" s="135"/>
      <c r="CZ5" s="135"/>
      <c r="DA5" s="135"/>
      <c r="DB5" s="135"/>
      <c r="DC5" s="135"/>
      <c r="DD5" s="135"/>
      <c r="DE5" s="135"/>
      <c r="DF5" s="135"/>
      <c r="DG5" s="135"/>
      <c r="DH5" s="135"/>
      <c r="DI5" s="135"/>
      <c r="DJ5" s="135"/>
      <c r="DK5" s="135"/>
      <c r="DL5" s="135"/>
      <c r="DM5" s="135"/>
      <c r="DN5" s="135"/>
      <c r="DO5" s="135"/>
      <c r="DP5" s="135"/>
      <c r="DQ5" s="135"/>
      <c r="DR5" s="135"/>
      <c r="DS5" s="135"/>
      <c r="DT5" s="135"/>
      <c r="DU5" s="135"/>
      <c r="DV5" s="135"/>
      <c r="DW5" s="135"/>
      <c r="DX5" s="135"/>
      <c r="DY5" s="135"/>
      <c r="DZ5" s="135"/>
      <c r="EA5" s="135"/>
      <c r="EB5" s="135"/>
      <c r="EC5" s="135"/>
      <c r="ED5" s="135"/>
      <c r="EE5" s="135"/>
      <c r="EF5" s="135"/>
      <c r="EG5" s="135"/>
      <c r="EH5" s="135"/>
      <c r="EI5" s="135"/>
      <c r="EJ5" s="135"/>
      <c r="EK5" s="135"/>
      <c r="EL5" s="135"/>
      <c r="EM5" s="135"/>
      <c r="EN5" s="135"/>
      <c r="EO5" s="135"/>
      <c r="EP5" s="135"/>
      <c r="EQ5" s="135"/>
      <c r="ER5" s="135"/>
      <c r="ES5" s="135"/>
      <c r="ET5" s="135"/>
      <c r="EU5" s="135"/>
      <c r="EV5" s="135"/>
      <c r="EW5" s="135"/>
      <c r="EX5" s="135"/>
      <c r="EY5" s="135"/>
      <c r="EZ5" s="135"/>
      <c r="FA5" s="135"/>
      <c r="FB5" s="135"/>
      <c r="FC5" s="135"/>
      <c r="FD5" s="135"/>
      <c r="FE5" s="135"/>
      <c r="FF5" s="135"/>
      <c r="FG5" s="135"/>
      <c r="FH5" s="135"/>
      <c r="FI5" s="135"/>
      <c r="FJ5" s="135"/>
      <c r="FK5" s="135"/>
      <c r="FL5" s="135"/>
      <c r="FM5" s="135"/>
      <c r="FN5" s="135"/>
      <c r="FO5" s="135"/>
      <c r="FP5" s="135"/>
      <c r="FQ5" s="135"/>
      <c r="FR5" s="135"/>
      <c r="FS5" s="135"/>
      <c r="FT5" s="135"/>
      <c r="FU5" s="135"/>
      <c r="FV5" s="135"/>
      <c r="FW5" s="135"/>
      <c r="FX5" s="135"/>
      <c r="FY5" s="135"/>
      <c r="FZ5" s="135"/>
      <c r="GA5" s="135"/>
      <c r="GB5" s="135"/>
      <c r="GC5" s="135"/>
      <c r="GD5" s="135"/>
      <c r="GE5" s="135"/>
      <c r="GF5" s="135"/>
      <c r="GG5" s="135"/>
      <c r="GH5" s="135"/>
      <c r="GI5" s="135"/>
      <c r="GJ5" s="135"/>
      <c r="GK5" s="135"/>
      <c r="GL5" s="135"/>
      <c r="GM5" s="135"/>
      <c r="GN5" s="135"/>
      <c r="GO5" s="135"/>
      <c r="GP5" s="135"/>
      <c r="GQ5" s="135"/>
      <c r="GR5" s="135"/>
      <c r="GS5" s="135"/>
      <c r="GT5" s="135"/>
      <c r="GU5" s="135"/>
      <c r="GV5" s="135"/>
      <c r="GW5" s="135"/>
      <c r="GX5" s="135"/>
      <c r="GY5" s="135"/>
      <c r="GZ5" s="135"/>
      <c r="HA5" s="135"/>
      <c r="HB5" s="135"/>
      <c r="HC5" s="135"/>
      <c r="HD5" s="135"/>
      <c r="HE5" s="135"/>
      <c r="HF5" s="135"/>
      <c r="HG5" s="135"/>
      <c r="HH5" s="135"/>
      <c r="HI5" s="135"/>
      <c r="HJ5" s="135"/>
      <c r="HK5" s="135"/>
      <c r="HL5" s="135"/>
      <c r="HM5" s="135"/>
      <c r="HN5" s="135"/>
      <c r="HO5" s="135"/>
      <c r="HP5" s="135"/>
      <c r="HQ5" s="135"/>
      <c r="HR5" s="135"/>
      <c r="HS5" s="135"/>
      <c r="HT5" s="135"/>
      <c r="HU5" s="135"/>
      <c r="HV5" s="135"/>
      <c r="HW5" s="135"/>
      <c r="HX5" s="135"/>
      <c r="HY5" s="135"/>
      <c r="HZ5" s="135"/>
      <c r="IA5" s="135"/>
      <c r="IB5" s="135"/>
      <c r="IC5" s="135"/>
      <c r="ID5" s="135"/>
      <c r="IE5" s="135"/>
      <c r="IF5" s="135"/>
      <c r="IG5" s="135"/>
      <c r="IH5" s="135"/>
      <c r="II5" s="135"/>
      <c r="IJ5" s="135"/>
      <c r="IK5" s="135"/>
      <c r="IL5" s="135"/>
      <c r="IM5" s="135"/>
      <c r="IN5" s="135"/>
      <c r="IO5" s="135"/>
      <c r="IP5" s="135"/>
      <c r="IQ5" s="135"/>
      <c r="IR5" s="135"/>
      <c r="IS5" s="135"/>
      <c r="IT5" s="135"/>
      <c r="IU5" s="135"/>
      <c r="IV5" s="135"/>
      <c r="IW5" s="135"/>
      <c r="IX5" s="135"/>
      <c r="IY5" s="135"/>
      <c r="IZ5" s="135"/>
      <c r="JA5" s="135"/>
      <c r="JB5" s="135"/>
      <c r="JC5" s="135"/>
      <c r="JD5" s="135"/>
      <c r="JE5" s="135"/>
      <c r="JF5" s="135"/>
      <c r="JG5" s="135"/>
      <c r="JH5" s="135"/>
      <c r="JI5" s="135"/>
      <c r="JJ5" s="135"/>
      <c r="JK5" s="135"/>
      <c r="JL5" s="135"/>
      <c r="JM5" s="135"/>
      <c r="JN5" s="135"/>
      <c r="JO5" s="135"/>
      <c r="JP5" s="135"/>
      <c r="JQ5" s="135"/>
      <c r="JR5" s="135"/>
    </row>
    <row r="6" spans="1:278" s="136" customFormat="1" ht="32.25" customHeight="1" thickBot="1">
      <c r="A6" s="387" t="s">
        <v>101</v>
      </c>
      <c r="B6" s="388"/>
      <c r="C6" s="389"/>
      <c r="D6" s="394" t="str">
        <f>'[4]Mapa Final'!D6</f>
        <v>Nivel Nacional</v>
      </c>
      <c r="E6" s="395"/>
      <c r="F6" s="395"/>
      <c r="G6" s="395"/>
      <c r="H6" s="395"/>
      <c r="I6" s="395"/>
      <c r="J6" s="395"/>
      <c r="K6" s="395"/>
      <c r="L6" s="395"/>
      <c r="M6" s="395"/>
      <c r="N6" s="396"/>
      <c r="O6" s="1"/>
      <c r="P6" s="1"/>
      <c r="Q6" s="1"/>
      <c r="R6" s="1"/>
      <c r="S6" s="1"/>
      <c r="T6" s="1"/>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c r="CY6" s="135"/>
      <c r="CZ6" s="135"/>
      <c r="DA6" s="135"/>
      <c r="DB6" s="135"/>
      <c r="DC6" s="135"/>
      <c r="DD6" s="135"/>
      <c r="DE6" s="135"/>
      <c r="DF6" s="135"/>
      <c r="DG6" s="135"/>
      <c r="DH6" s="135"/>
      <c r="DI6" s="135"/>
      <c r="DJ6" s="135"/>
      <c r="DK6" s="135"/>
      <c r="DL6" s="135"/>
      <c r="DM6" s="135"/>
      <c r="DN6" s="135"/>
      <c r="DO6" s="135"/>
      <c r="DP6" s="135"/>
      <c r="DQ6" s="135"/>
      <c r="DR6" s="135"/>
      <c r="DS6" s="135"/>
      <c r="DT6" s="135"/>
      <c r="DU6" s="135"/>
      <c r="DV6" s="135"/>
      <c r="DW6" s="135"/>
      <c r="DX6" s="135"/>
      <c r="DY6" s="135"/>
      <c r="DZ6" s="135"/>
      <c r="EA6" s="135"/>
      <c r="EB6" s="135"/>
      <c r="EC6" s="135"/>
      <c r="ED6" s="135"/>
      <c r="EE6" s="135"/>
      <c r="EF6" s="135"/>
      <c r="EG6" s="135"/>
      <c r="EH6" s="135"/>
      <c r="EI6" s="135"/>
      <c r="EJ6" s="135"/>
      <c r="EK6" s="135"/>
      <c r="EL6" s="135"/>
      <c r="EM6" s="135"/>
      <c r="EN6" s="135"/>
      <c r="EO6" s="135"/>
      <c r="EP6" s="135"/>
      <c r="EQ6" s="135"/>
      <c r="ER6" s="135"/>
      <c r="ES6" s="135"/>
      <c r="ET6" s="135"/>
      <c r="EU6" s="135"/>
      <c r="EV6" s="135"/>
      <c r="EW6" s="135"/>
      <c r="EX6" s="135"/>
      <c r="EY6" s="135"/>
      <c r="EZ6" s="135"/>
      <c r="FA6" s="135"/>
      <c r="FB6" s="135"/>
      <c r="FC6" s="135"/>
      <c r="FD6" s="135"/>
      <c r="FE6" s="135"/>
      <c r="FF6" s="135"/>
      <c r="FG6" s="135"/>
      <c r="FH6" s="135"/>
      <c r="FI6" s="135"/>
      <c r="FJ6" s="135"/>
      <c r="FK6" s="135"/>
      <c r="FL6" s="135"/>
      <c r="FM6" s="135"/>
      <c r="FN6" s="135"/>
      <c r="FO6" s="135"/>
      <c r="FP6" s="135"/>
      <c r="FQ6" s="135"/>
      <c r="FR6" s="135"/>
      <c r="FS6" s="135"/>
      <c r="FT6" s="135"/>
      <c r="FU6" s="135"/>
      <c r="FV6" s="135"/>
      <c r="FW6" s="135"/>
      <c r="FX6" s="135"/>
      <c r="FY6" s="135"/>
      <c r="FZ6" s="135"/>
      <c r="GA6" s="135"/>
      <c r="GB6" s="135"/>
      <c r="GC6" s="135"/>
      <c r="GD6" s="135"/>
      <c r="GE6" s="135"/>
      <c r="GF6" s="135"/>
      <c r="GG6" s="135"/>
      <c r="GH6" s="135"/>
      <c r="GI6" s="135"/>
      <c r="GJ6" s="135"/>
      <c r="GK6" s="135"/>
      <c r="GL6" s="135"/>
      <c r="GM6" s="135"/>
      <c r="GN6" s="135"/>
      <c r="GO6" s="135"/>
      <c r="GP6" s="135"/>
      <c r="GQ6" s="135"/>
      <c r="GR6" s="135"/>
      <c r="GS6" s="135"/>
      <c r="GT6" s="135"/>
      <c r="GU6" s="135"/>
      <c r="GV6" s="135"/>
      <c r="GW6" s="135"/>
      <c r="GX6" s="135"/>
      <c r="GY6" s="135"/>
      <c r="GZ6" s="135"/>
      <c r="HA6" s="135"/>
      <c r="HB6" s="135"/>
      <c r="HC6" s="135"/>
      <c r="HD6" s="135"/>
      <c r="HE6" s="135"/>
      <c r="HF6" s="135"/>
      <c r="HG6" s="135"/>
      <c r="HH6" s="135"/>
      <c r="HI6" s="135"/>
      <c r="HJ6" s="135"/>
      <c r="HK6" s="135"/>
      <c r="HL6" s="135"/>
      <c r="HM6" s="135"/>
      <c r="HN6" s="135"/>
      <c r="HO6" s="135"/>
      <c r="HP6" s="135"/>
      <c r="HQ6" s="135"/>
      <c r="HR6" s="135"/>
      <c r="HS6" s="135"/>
      <c r="HT6" s="135"/>
      <c r="HU6" s="135"/>
      <c r="HV6" s="135"/>
      <c r="HW6" s="135"/>
      <c r="HX6" s="135"/>
      <c r="HY6" s="135"/>
      <c r="HZ6" s="135"/>
      <c r="IA6" s="135"/>
      <c r="IB6" s="135"/>
      <c r="IC6" s="135"/>
      <c r="ID6" s="135"/>
      <c r="IE6" s="135"/>
      <c r="IF6" s="135"/>
      <c r="IG6" s="135"/>
      <c r="IH6" s="135"/>
      <c r="II6" s="135"/>
      <c r="IJ6" s="135"/>
      <c r="IK6" s="135"/>
      <c r="IL6" s="135"/>
      <c r="IM6" s="135"/>
      <c r="IN6" s="135"/>
      <c r="IO6" s="135"/>
      <c r="IP6" s="135"/>
      <c r="IQ6" s="135"/>
      <c r="IR6" s="135"/>
      <c r="IS6" s="135"/>
      <c r="IT6" s="135"/>
      <c r="IU6" s="135"/>
      <c r="IV6" s="135"/>
      <c r="IW6" s="135"/>
      <c r="IX6" s="135"/>
      <c r="IY6" s="135"/>
      <c r="IZ6" s="135"/>
      <c r="JA6" s="135"/>
      <c r="JB6" s="135"/>
      <c r="JC6" s="135"/>
      <c r="JD6" s="135"/>
      <c r="JE6" s="135"/>
      <c r="JF6" s="135"/>
      <c r="JG6" s="135"/>
      <c r="JH6" s="135"/>
      <c r="JI6" s="135"/>
      <c r="JJ6" s="135"/>
      <c r="JK6" s="135"/>
      <c r="JL6" s="135"/>
      <c r="JM6" s="135"/>
      <c r="JN6" s="135"/>
      <c r="JO6" s="135"/>
      <c r="JP6" s="135"/>
      <c r="JQ6" s="135"/>
      <c r="JR6" s="135"/>
    </row>
    <row r="7" spans="1:278" s="148" customFormat="1" ht="46.5" customHeight="1" thickTop="1" thickBot="1">
      <c r="A7" s="429" t="s">
        <v>412</v>
      </c>
      <c r="B7" s="430"/>
      <c r="C7" s="430"/>
      <c r="D7" s="430"/>
      <c r="E7" s="430"/>
      <c r="F7" s="431"/>
      <c r="G7" s="155"/>
      <c r="H7" s="432" t="s">
        <v>413</v>
      </c>
      <c r="I7" s="432"/>
      <c r="J7" s="432"/>
      <c r="K7" s="432" t="s">
        <v>414</v>
      </c>
      <c r="L7" s="432"/>
      <c r="M7" s="432"/>
      <c r="N7" s="433" t="s">
        <v>415</v>
      </c>
      <c r="O7" s="423" t="s">
        <v>416</v>
      </c>
      <c r="P7" s="425" t="s">
        <v>417</v>
      </c>
      <c r="Q7" s="426"/>
      <c r="R7" s="425" t="s">
        <v>418</v>
      </c>
      <c r="S7" s="426"/>
      <c r="T7" s="434" t="s">
        <v>433</v>
      </c>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c r="AW7" s="161"/>
      <c r="AX7" s="161"/>
      <c r="AY7" s="161"/>
      <c r="AZ7" s="161"/>
      <c r="BA7" s="161"/>
      <c r="BB7" s="161"/>
      <c r="BC7" s="161"/>
      <c r="BD7" s="161"/>
      <c r="BE7" s="161"/>
      <c r="BF7" s="161"/>
      <c r="BG7" s="161"/>
      <c r="BH7" s="161"/>
      <c r="BI7" s="161"/>
      <c r="BJ7" s="161"/>
      <c r="BK7" s="161"/>
      <c r="BL7" s="161"/>
      <c r="BM7" s="161"/>
      <c r="BN7" s="161"/>
      <c r="BO7" s="161"/>
      <c r="BP7" s="161"/>
      <c r="BQ7" s="161"/>
      <c r="BR7" s="161"/>
      <c r="BS7" s="161"/>
      <c r="BT7" s="161"/>
      <c r="BU7" s="161"/>
      <c r="BV7" s="161"/>
      <c r="BW7" s="161"/>
      <c r="BX7" s="161"/>
      <c r="BY7" s="161"/>
      <c r="BZ7" s="161"/>
      <c r="CA7" s="161"/>
      <c r="CB7" s="161"/>
      <c r="CC7" s="161"/>
      <c r="CD7" s="161"/>
      <c r="CE7" s="161"/>
      <c r="CF7" s="161"/>
      <c r="CG7" s="161"/>
      <c r="CH7" s="161"/>
      <c r="CI7" s="161"/>
      <c r="CJ7" s="161"/>
      <c r="CK7" s="161"/>
      <c r="CL7" s="161"/>
      <c r="CM7" s="161"/>
      <c r="CN7" s="161"/>
      <c r="CO7" s="161"/>
      <c r="CP7" s="161"/>
      <c r="CQ7" s="161"/>
      <c r="CR7" s="161"/>
      <c r="CS7" s="161"/>
      <c r="CT7" s="161"/>
      <c r="CU7" s="161"/>
      <c r="CV7" s="161"/>
      <c r="CW7" s="161"/>
      <c r="CX7" s="161"/>
      <c r="CY7" s="161"/>
      <c r="CZ7" s="161"/>
      <c r="DA7" s="161"/>
      <c r="DB7" s="161"/>
      <c r="DC7" s="161"/>
      <c r="DD7" s="161"/>
      <c r="DE7" s="161"/>
      <c r="DF7" s="161"/>
      <c r="DG7" s="161"/>
      <c r="DH7" s="161"/>
      <c r="DI7" s="161"/>
      <c r="DJ7" s="161"/>
      <c r="DK7" s="161"/>
      <c r="DL7" s="161"/>
      <c r="DM7" s="161"/>
      <c r="DN7" s="161"/>
      <c r="DO7" s="161"/>
      <c r="DP7" s="161"/>
      <c r="DQ7" s="161"/>
      <c r="DR7" s="161"/>
      <c r="DS7" s="161"/>
      <c r="DT7" s="161"/>
      <c r="DU7" s="161"/>
      <c r="DV7" s="161"/>
      <c r="DW7" s="161"/>
      <c r="DX7" s="161"/>
      <c r="DY7" s="161"/>
      <c r="DZ7" s="161"/>
      <c r="EA7" s="161"/>
      <c r="EB7" s="161"/>
      <c r="EC7" s="161"/>
      <c r="ED7" s="161"/>
      <c r="EE7" s="161"/>
      <c r="EF7" s="161"/>
      <c r="EG7" s="161"/>
      <c r="EH7" s="161"/>
      <c r="EI7" s="161"/>
      <c r="EJ7" s="161"/>
      <c r="EK7" s="161"/>
      <c r="EL7" s="161"/>
      <c r="EM7" s="161"/>
      <c r="EN7" s="161"/>
      <c r="EO7" s="161"/>
      <c r="EP7" s="161"/>
      <c r="EQ7" s="161"/>
      <c r="ER7" s="161"/>
      <c r="ES7" s="161"/>
      <c r="ET7" s="161"/>
      <c r="EU7" s="161"/>
      <c r="EV7" s="161"/>
      <c r="EW7" s="161"/>
      <c r="EX7" s="161"/>
      <c r="EY7" s="161"/>
      <c r="EZ7" s="161"/>
      <c r="FA7" s="161"/>
      <c r="FB7" s="161"/>
      <c r="FC7" s="161"/>
      <c r="FD7" s="161"/>
      <c r="FE7" s="161"/>
      <c r="FF7" s="161"/>
      <c r="FG7" s="161"/>
      <c r="FH7" s="161"/>
      <c r="FI7" s="161"/>
      <c r="FJ7" s="161"/>
      <c r="FK7" s="161"/>
      <c r="FL7" s="161"/>
      <c r="FM7" s="161"/>
      <c r="FN7" s="161"/>
      <c r="FO7" s="161"/>
      <c r="FP7" s="161"/>
      <c r="FQ7" s="161"/>
      <c r="FR7" s="161"/>
      <c r="FS7" s="161"/>
      <c r="FT7" s="161"/>
    </row>
    <row r="8" spans="1:278" s="149" customFormat="1" ht="60.95" customHeight="1" thickTop="1" thickBot="1">
      <c r="A8" s="164" t="s">
        <v>19</v>
      </c>
      <c r="B8" s="164" t="s">
        <v>109</v>
      </c>
      <c r="C8" s="165" t="s">
        <v>49</v>
      </c>
      <c r="D8" s="156" t="s">
        <v>110</v>
      </c>
      <c r="E8" s="157" t="s">
        <v>53</v>
      </c>
      <c r="F8" s="157" t="s">
        <v>55</v>
      </c>
      <c r="G8" s="157" t="s">
        <v>57</v>
      </c>
      <c r="H8" s="158" t="s">
        <v>420</v>
      </c>
      <c r="I8" s="158" t="s">
        <v>379</v>
      </c>
      <c r="J8" s="158" t="s">
        <v>421</v>
      </c>
      <c r="K8" s="158" t="s">
        <v>420</v>
      </c>
      <c r="L8" s="158" t="s">
        <v>422</v>
      </c>
      <c r="M8" s="158" t="s">
        <v>421</v>
      </c>
      <c r="N8" s="433"/>
      <c r="O8" s="424"/>
      <c r="P8" s="159" t="s">
        <v>423</v>
      </c>
      <c r="Q8" s="159" t="s">
        <v>424</v>
      </c>
      <c r="R8" s="159" t="s">
        <v>425</v>
      </c>
      <c r="S8" s="159" t="s">
        <v>426</v>
      </c>
      <c r="T8" s="434"/>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2"/>
      <c r="BR8" s="162"/>
      <c r="BS8" s="162"/>
      <c r="BT8" s="162"/>
      <c r="BU8" s="162"/>
      <c r="BV8" s="162"/>
      <c r="BW8" s="162"/>
      <c r="BX8" s="162"/>
      <c r="BY8" s="162"/>
      <c r="BZ8" s="162"/>
      <c r="CA8" s="162"/>
      <c r="CB8" s="162"/>
      <c r="CC8" s="162"/>
      <c r="CD8" s="162"/>
      <c r="CE8" s="162"/>
      <c r="CF8" s="162"/>
      <c r="CG8" s="162"/>
      <c r="CH8" s="162"/>
      <c r="CI8" s="162"/>
      <c r="CJ8" s="162"/>
      <c r="CK8" s="162"/>
      <c r="CL8" s="162"/>
      <c r="CM8" s="162"/>
      <c r="CN8" s="162"/>
      <c r="CO8" s="162"/>
      <c r="CP8" s="162"/>
      <c r="CQ8" s="162"/>
      <c r="CR8" s="162"/>
      <c r="CS8" s="162"/>
      <c r="CT8" s="162"/>
      <c r="CU8" s="162"/>
      <c r="CV8" s="162"/>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2"/>
      <c r="EA8" s="162"/>
      <c r="EB8" s="162"/>
      <c r="EC8" s="162"/>
      <c r="ED8" s="162"/>
      <c r="EE8" s="162"/>
      <c r="EF8" s="162"/>
      <c r="EG8" s="162"/>
      <c r="EH8" s="162"/>
      <c r="EI8" s="162"/>
      <c r="EJ8" s="162"/>
      <c r="EK8" s="162"/>
      <c r="EL8" s="162"/>
      <c r="EM8" s="162"/>
      <c r="EN8" s="162"/>
      <c r="EO8" s="162"/>
      <c r="EP8" s="162"/>
      <c r="EQ8" s="162"/>
      <c r="ER8" s="162"/>
      <c r="ES8" s="162"/>
      <c r="ET8" s="162"/>
      <c r="EU8" s="162"/>
      <c r="EV8" s="162"/>
      <c r="EW8" s="162"/>
      <c r="EX8" s="162"/>
      <c r="EY8" s="162"/>
      <c r="EZ8" s="162"/>
      <c r="FA8" s="162"/>
      <c r="FB8" s="162"/>
      <c r="FC8" s="162"/>
      <c r="FD8" s="162"/>
      <c r="FE8" s="162"/>
      <c r="FF8" s="162"/>
      <c r="FG8" s="162"/>
      <c r="FH8" s="162"/>
      <c r="FI8" s="162"/>
      <c r="FJ8" s="162"/>
      <c r="FK8" s="162"/>
      <c r="FL8" s="162"/>
      <c r="FM8" s="162"/>
      <c r="FN8" s="162"/>
      <c r="FO8" s="162"/>
      <c r="FP8" s="162"/>
      <c r="FQ8" s="162"/>
      <c r="FR8" s="162"/>
      <c r="FS8" s="162"/>
      <c r="FT8" s="162"/>
    </row>
    <row r="9" spans="1:278" s="150" customFormat="1" ht="10.5" customHeight="1" thickTop="1" thickBot="1">
      <c r="A9" s="463"/>
      <c r="B9" s="464"/>
      <c r="C9" s="464"/>
      <c r="D9" s="464"/>
      <c r="E9" s="464"/>
      <c r="F9" s="464"/>
      <c r="G9" s="464"/>
      <c r="H9" s="464"/>
      <c r="I9" s="464"/>
      <c r="J9" s="464"/>
      <c r="K9" s="464"/>
      <c r="L9" s="464"/>
      <c r="M9" s="464"/>
      <c r="N9" s="464"/>
      <c r="T9" s="160"/>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c r="BC9" s="163"/>
      <c r="BD9" s="163"/>
      <c r="BE9" s="163"/>
      <c r="BF9" s="163"/>
      <c r="BG9" s="163"/>
      <c r="BH9" s="163"/>
      <c r="BI9" s="163"/>
      <c r="BJ9" s="163"/>
      <c r="BK9" s="163"/>
      <c r="BL9" s="163"/>
      <c r="BM9" s="163"/>
      <c r="BN9" s="163"/>
      <c r="BO9" s="163"/>
      <c r="BP9" s="163"/>
      <c r="BQ9" s="163"/>
      <c r="BR9" s="163"/>
      <c r="BS9" s="163"/>
      <c r="BT9" s="163"/>
      <c r="BU9" s="163"/>
      <c r="BV9" s="163"/>
      <c r="BW9" s="163"/>
      <c r="BX9" s="163"/>
      <c r="BY9" s="163"/>
      <c r="BZ9" s="163"/>
      <c r="CA9" s="163"/>
      <c r="CB9" s="163"/>
      <c r="CC9" s="163"/>
      <c r="CD9" s="163"/>
      <c r="CE9" s="163"/>
      <c r="CF9" s="163"/>
      <c r="CG9" s="163"/>
      <c r="CH9" s="163"/>
      <c r="CI9" s="163"/>
      <c r="CJ9" s="163"/>
      <c r="CK9" s="163"/>
      <c r="CL9" s="163"/>
      <c r="CM9" s="163"/>
      <c r="CN9" s="163"/>
      <c r="CO9" s="163"/>
      <c r="CP9" s="163"/>
      <c r="CQ9" s="163"/>
      <c r="CR9" s="163"/>
      <c r="CS9" s="163"/>
      <c r="CT9" s="163"/>
      <c r="CU9" s="163"/>
      <c r="CV9" s="163"/>
      <c r="CW9" s="163"/>
      <c r="CX9" s="163"/>
      <c r="CY9" s="163"/>
      <c r="CZ9" s="163"/>
      <c r="DA9" s="163"/>
      <c r="DB9" s="163"/>
      <c r="DC9" s="163"/>
      <c r="DD9" s="163"/>
      <c r="DE9" s="163"/>
      <c r="DF9" s="163"/>
      <c r="DG9" s="163"/>
      <c r="DH9" s="163"/>
      <c r="DI9" s="163"/>
      <c r="DJ9" s="163"/>
      <c r="DK9" s="163"/>
      <c r="DL9" s="163"/>
      <c r="DM9" s="163"/>
      <c r="DN9" s="163"/>
      <c r="DO9" s="163"/>
      <c r="DP9" s="163"/>
      <c r="DQ9" s="163"/>
      <c r="DR9" s="163"/>
      <c r="DS9" s="163"/>
      <c r="DT9" s="163"/>
      <c r="DU9" s="163"/>
      <c r="DV9" s="163"/>
      <c r="DW9" s="163"/>
      <c r="DX9" s="163"/>
      <c r="DY9" s="163"/>
      <c r="DZ9" s="163"/>
      <c r="EA9" s="163"/>
      <c r="EB9" s="163"/>
      <c r="EC9" s="163"/>
      <c r="ED9" s="163"/>
      <c r="EE9" s="163"/>
      <c r="EF9" s="163"/>
      <c r="EG9" s="163"/>
      <c r="EH9" s="163"/>
      <c r="EI9" s="163"/>
      <c r="EJ9" s="163"/>
      <c r="EK9" s="163"/>
      <c r="EL9" s="163"/>
      <c r="EM9" s="163"/>
      <c r="EN9" s="163"/>
      <c r="EO9" s="163"/>
      <c r="EP9" s="163"/>
      <c r="EQ9" s="163"/>
      <c r="ER9" s="163"/>
      <c r="ES9" s="163"/>
      <c r="ET9" s="163"/>
      <c r="EU9" s="163"/>
      <c r="EV9" s="163"/>
      <c r="EW9" s="163"/>
      <c r="EX9" s="163"/>
      <c r="EY9" s="163"/>
      <c r="EZ9" s="163"/>
      <c r="FA9" s="163"/>
      <c r="FB9" s="163"/>
      <c r="FC9" s="163"/>
      <c r="FD9" s="163"/>
      <c r="FE9" s="163"/>
      <c r="FF9" s="163"/>
      <c r="FG9" s="163"/>
      <c r="FH9" s="163"/>
      <c r="FI9" s="163"/>
      <c r="FJ9" s="163"/>
      <c r="FK9" s="163"/>
      <c r="FL9" s="163"/>
      <c r="FM9" s="163"/>
      <c r="FN9" s="163"/>
      <c r="FO9" s="163"/>
      <c r="FP9" s="163"/>
      <c r="FQ9" s="163"/>
      <c r="FR9" s="163"/>
      <c r="FS9" s="163"/>
      <c r="FT9" s="163"/>
    </row>
    <row r="10" spans="1:278" s="151" customFormat="1" ht="15" customHeight="1">
      <c r="A10" s="465">
        <f>'[4]Mapa Final'!A10</f>
        <v>1</v>
      </c>
      <c r="B10" s="471" t="str">
        <f>'[4]Mapa Final'!B10</f>
        <v>Incumplimiento del plan de trabajo SG-SST</v>
      </c>
      <c r="C10" s="468" t="str">
        <f>'[4]Mapa Final'!C10</f>
        <v>Incumplimiento de las metas establecidas</v>
      </c>
      <c r="D10" s="468" t="str">
        <f>'[4]Mapa Final'!D10</f>
        <v>1. La baja asistencia de los servidores judiciales por la falta de compromiso 
2. Jefe inmediato no concede permiso y/o comisiones de servicios.
3.  Alto volumen de trabajo que impide la participación a las diferentes actividades. 
4. Tardanza en la planeación de las actividades</v>
      </c>
      <c r="E10" s="445" t="str">
        <f>'[4]Mapa Final'!E10</f>
        <v>Baja participación en las actividades programadas en el plan de trabajo de SG-SST</v>
      </c>
      <c r="F10" s="445" t="str">
        <f>'[4]Mapa Final'!F10</f>
        <v>Posibilidad de incumplimiento de las metas establecidas en el Plan de Trabajo del Sistema de Gestión de Seguridad y Salud en el Trabajo por la Baja participación en las actividades programadas en el plan de trabajo de SG-SST</v>
      </c>
      <c r="G10" s="445" t="str">
        <f>'[4]Mapa Final'!G10</f>
        <v>Usuarios, productos y prácticas organizacionales</v>
      </c>
      <c r="H10" s="448" t="str">
        <f>'[4]Mapa Final'!I10</f>
        <v>Media</v>
      </c>
      <c r="I10" s="457" t="str">
        <f>'[4]Mapa Final'!L10</f>
        <v>Moderado</v>
      </c>
      <c r="J10" s="451" t="str">
        <f>'[4]Mapa Final'!N10</f>
        <v>Moderado</v>
      </c>
      <c r="K10" s="454" t="str">
        <f>'[4]Mapa Final'!AA10</f>
        <v>Baja</v>
      </c>
      <c r="L10" s="454" t="str">
        <f>'[4]Mapa Final'!AE10</f>
        <v>Moderado</v>
      </c>
      <c r="M10" s="460" t="str">
        <f>'[4]Mapa Final'!AG10</f>
        <v>Moderado</v>
      </c>
      <c r="N10" s="454" t="str">
        <f>'[4]Mapa Final'!AH10</f>
        <v>Aceptar</v>
      </c>
      <c r="O10" s="438" t="s">
        <v>427</v>
      </c>
      <c r="P10" s="441"/>
      <c r="Q10" s="444" t="s">
        <v>10</v>
      </c>
      <c r="R10" s="435">
        <v>44835</v>
      </c>
      <c r="S10" s="435">
        <v>44925</v>
      </c>
      <c r="T10" s="438" t="s">
        <v>447</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51" customFormat="1" ht="13.5" customHeight="1">
      <c r="A11" s="466"/>
      <c r="B11" s="473"/>
      <c r="C11" s="469"/>
      <c r="D11" s="469"/>
      <c r="E11" s="446"/>
      <c r="F11" s="446"/>
      <c r="G11" s="446"/>
      <c r="H11" s="449"/>
      <c r="I11" s="458"/>
      <c r="J11" s="452"/>
      <c r="K11" s="455"/>
      <c r="L11" s="455"/>
      <c r="M11" s="461"/>
      <c r="N11" s="455"/>
      <c r="O11" s="436"/>
      <c r="P11" s="442"/>
      <c r="Q11" s="436"/>
      <c r="R11" s="436"/>
      <c r="S11" s="436"/>
      <c r="T11" s="439"/>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51" customFormat="1" ht="13.5" customHeight="1">
      <c r="A12" s="466"/>
      <c r="B12" s="473"/>
      <c r="C12" s="469"/>
      <c r="D12" s="469"/>
      <c r="E12" s="446"/>
      <c r="F12" s="446"/>
      <c r="G12" s="446"/>
      <c r="H12" s="449"/>
      <c r="I12" s="458"/>
      <c r="J12" s="452"/>
      <c r="K12" s="455"/>
      <c r="L12" s="455"/>
      <c r="M12" s="461"/>
      <c r="N12" s="455"/>
      <c r="O12" s="436"/>
      <c r="P12" s="442"/>
      <c r="Q12" s="436"/>
      <c r="R12" s="436"/>
      <c r="S12" s="436"/>
      <c r="T12" s="439"/>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51" customFormat="1" ht="13.5" customHeight="1">
      <c r="A13" s="466"/>
      <c r="B13" s="473"/>
      <c r="C13" s="469"/>
      <c r="D13" s="469"/>
      <c r="E13" s="446"/>
      <c r="F13" s="446"/>
      <c r="G13" s="446"/>
      <c r="H13" s="449"/>
      <c r="I13" s="458"/>
      <c r="J13" s="452"/>
      <c r="K13" s="455"/>
      <c r="L13" s="455"/>
      <c r="M13" s="461"/>
      <c r="N13" s="455"/>
      <c r="O13" s="436"/>
      <c r="P13" s="442"/>
      <c r="Q13" s="436"/>
      <c r="R13" s="436"/>
      <c r="S13" s="436"/>
      <c r="T13" s="439"/>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51" customFormat="1" ht="238.5" customHeight="1" thickBot="1">
      <c r="A14" s="467"/>
      <c r="B14" s="474"/>
      <c r="C14" s="470"/>
      <c r="D14" s="470"/>
      <c r="E14" s="447"/>
      <c r="F14" s="447"/>
      <c r="G14" s="447"/>
      <c r="H14" s="450"/>
      <c r="I14" s="459"/>
      <c r="J14" s="453"/>
      <c r="K14" s="456"/>
      <c r="L14" s="456"/>
      <c r="M14" s="462"/>
      <c r="N14" s="456"/>
      <c r="O14" s="437"/>
      <c r="P14" s="443"/>
      <c r="Q14" s="437"/>
      <c r="R14" s="437"/>
      <c r="S14" s="437"/>
      <c r="T14" s="440"/>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s="151" customFormat="1" ht="15" customHeight="1">
      <c r="A15" s="465">
        <f>'[4]Mapa Final'!A15</f>
        <v>2</v>
      </c>
      <c r="B15" s="471" t="str">
        <f>'[4]Mapa Final'!B15</f>
        <v>Incumplimiento de las Normas de SG-SST</v>
      </c>
      <c r="C15" s="468" t="str">
        <f>'[4]Mapa Final'!C15</f>
        <v>Reputacional</v>
      </c>
      <c r="D15" s="468" t="str">
        <f>'[4]Mapa Final'!D15</f>
        <v xml:space="preserve">1. Falta de compromiso por parte de los nominadores y su equipo de trabajo para participar en las actividades de promoción y prevención de SG-SST
2. Desconocimiento de la ley.
3. Falta sensibilización a los funcionarios y servidores judiciales.
4. Presupuesto insuficiente para efectuar los arreglos locativos que generan accidentes de trabajo.
</v>
      </c>
      <c r="E15" s="445" t="str">
        <f>'[4]Mapa Final'!E15</f>
        <v>Incumplimiento cumplimiento de normas legalmente establecidas, resoluciones, decretos y leyes que contemplan las obligaciones que tienen los Empleadores y Trabajadores.</v>
      </c>
      <c r="F15" s="445" t="str">
        <f>'[4]Mapa Final'!F15</f>
        <v>Posibilidad de perdida reputacional al Infringir el cumplimiento de normas legalmente establecidas, resoluciones, decretos y leyes que contemplan las obligaciones que tienen los Empleadores y Trabajadores.</v>
      </c>
      <c r="G15" s="445" t="str">
        <f>'[4]Mapa Final'!G15</f>
        <v>Usuarios, productos y prácticas organizacionales</v>
      </c>
      <c r="H15" s="448" t="str">
        <f>'[4]Mapa Final'!I15</f>
        <v>Media</v>
      </c>
      <c r="I15" s="457" t="str">
        <f>'[4]Mapa Final'!L15</f>
        <v>Moderado</v>
      </c>
      <c r="J15" s="451" t="str">
        <f>'[4]Mapa Final'!N15</f>
        <v>Moderado</v>
      </c>
      <c r="K15" s="454" t="str">
        <f>'[4]Mapa Final'!AA15</f>
        <v>Baja</v>
      </c>
      <c r="L15" s="454" t="str">
        <f>'[4]Mapa Final'!AE15</f>
        <v>Moderado</v>
      </c>
      <c r="M15" s="460" t="str">
        <f>'[4]Mapa Final'!AG15</f>
        <v>Moderado</v>
      </c>
      <c r="N15" s="454" t="str">
        <f>'[4]Mapa Final'!AH15</f>
        <v>Evitar</v>
      </c>
      <c r="O15" s="438" t="s">
        <v>428</v>
      </c>
      <c r="P15" s="441"/>
      <c r="Q15" s="444" t="s">
        <v>10</v>
      </c>
      <c r="R15" s="435">
        <v>44835</v>
      </c>
      <c r="S15" s="435">
        <v>44925</v>
      </c>
      <c r="T15" s="438" t="s">
        <v>448</v>
      </c>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row>
    <row r="16" spans="1:278" s="151" customFormat="1" ht="13.5" customHeight="1">
      <c r="A16" s="466"/>
      <c r="B16" s="473"/>
      <c r="C16" s="469"/>
      <c r="D16" s="469"/>
      <c r="E16" s="446"/>
      <c r="F16" s="446"/>
      <c r="G16" s="446"/>
      <c r="H16" s="449"/>
      <c r="I16" s="458"/>
      <c r="J16" s="452"/>
      <c r="K16" s="455"/>
      <c r="L16" s="455"/>
      <c r="M16" s="461"/>
      <c r="N16" s="455"/>
      <c r="O16" s="436"/>
      <c r="P16" s="442"/>
      <c r="Q16" s="436"/>
      <c r="R16" s="436"/>
      <c r="S16" s="436"/>
      <c r="T16" s="439"/>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row>
    <row r="17" spans="1:176" s="151" customFormat="1" ht="13.5" customHeight="1">
      <c r="A17" s="466"/>
      <c r="B17" s="473"/>
      <c r="C17" s="469"/>
      <c r="D17" s="469"/>
      <c r="E17" s="446"/>
      <c r="F17" s="446"/>
      <c r="G17" s="446"/>
      <c r="H17" s="449"/>
      <c r="I17" s="458"/>
      <c r="J17" s="452"/>
      <c r="K17" s="455"/>
      <c r="L17" s="455"/>
      <c r="M17" s="461"/>
      <c r="N17" s="455"/>
      <c r="O17" s="436"/>
      <c r="P17" s="442"/>
      <c r="Q17" s="436"/>
      <c r="R17" s="436"/>
      <c r="S17" s="436"/>
      <c r="T17" s="439"/>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row>
    <row r="18" spans="1:176" s="151" customFormat="1" ht="13.5" customHeight="1">
      <c r="A18" s="466"/>
      <c r="B18" s="473"/>
      <c r="C18" s="469"/>
      <c r="D18" s="469"/>
      <c r="E18" s="446"/>
      <c r="F18" s="446"/>
      <c r="G18" s="446"/>
      <c r="H18" s="449"/>
      <c r="I18" s="458"/>
      <c r="J18" s="452"/>
      <c r="K18" s="455"/>
      <c r="L18" s="455"/>
      <c r="M18" s="461"/>
      <c r="N18" s="455"/>
      <c r="O18" s="436"/>
      <c r="P18" s="442"/>
      <c r="Q18" s="436"/>
      <c r="R18" s="436"/>
      <c r="S18" s="436"/>
      <c r="T18" s="439"/>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row>
    <row r="19" spans="1:176" s="151" customFormat="1" ht="255.75" customHeight="1" thickBot="1">
      <c r="A19" s="467"/>
      <c r="B19" s="474"/>
      <c r="C19" s="470"/>
      <c r="D19" s="470"/>
      <c r="E19" s="447"/>
      <c r="F19" s="447"/>
      <c r="G19" s="447"/>
      <c r="H19" s="450"/>
      <c r="I19" s="459"/>
      <c r="J19" s="453"/>
      <c r="K19" s="456"/>
      <c r="L19" s="456"/>
      <c r="M19" s="462"/>
      <c r="N19" s="456"/>
      <c r="O19" s="437"/>
      <c r="P19" s="443"/>
      <c r="Q19" s="437"/>
      <c r="R19" s="437"/>
      <c r="S19" s="437"/>
      <c r="T19" s="440"/>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row>
    <row r="20" spans="1:176" ht="15" customHeight="1">
      <c r="A20" s="465">
        <f>'[4]Mapa Final'!A19</f>
        <v>3</v>
      </c>
      <c r="B20" s="471" t="str">
        <f>'[4]Mapa Final'!B19</f>
        <v>Corrupción</v>
      </c>
      <c r="C20" s="468" t="str">
        <f>'[4]Mapa Final'!C19</f>
        <v>Reputacional(Corrupción)</v>
      </c>
      <c r="D20" s="468" t="str">
        <f>'[4]Mapa Final'!D19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45" t="str">
        <f>'[4]Mapa Final'!E19</f>
        <v>Carencia de transparencia, imparcialidad, moralidad y ética Judicial</v>
      </c>
      <c r="F20" s="445" t="str">
        <f>'[4]Mapa Final'!F19</f>
        <v xml:space="preserve">Posibilidad de actos indebidos (corrupción) de  los servidores judiciales debido a la carencia de transparencia, imparcialidad, moralidad y ética Judicial </v>
      </c>
      <c r="G20" s="445" t="str">
        <f>'[4]Mapa Final'!G19</f>
        <v>Fraude Interno</v>
      </c>
      <c r="H20" s="448" t="str">
        <f>'[4]Mapa Final'!I19</f>
        <v>Media</v>
      </c>
      <c r="I20" s="457" t="str">
        <f>'[4]Mapa Final'!L19</f>
        <v>Moderado</v>
      </c>
      <c r="J20" s="451" t="str">
        <f>'[4]Mapa Final'!N19</f>
        <v>Moderado</v>
      </c>
      <c r="K20" s="454" t="str">
        <f>'[4]Mapa Final'!AA19</f>
        <v>Baja</v>
      </c>
      <c r="L20" s="454" t="str">
        <f>'[4]Mapa Final'!AE19</f>
        <v>Moderado</v>
      </c>
      <c r="M20" s="460" t="str">
        <f>'[4]Mapa Final'!AG19</f>
        <v>Moderado</v>
      </c>
      <c r="N20" s="454" t="str">
        <f>'[4]Mapa Final'!AH19</f>
        <v>Aceptar</v>
      </c>
      <c r="O20" s="438" t="s">
        <v>429</v>
      </c>
      <c r="P20" s="441"/>
      <c r="Q20" s="444" t="s">
        <v>10</v>
      </c>
      <c r="R20" s="435">
        <v>44835</v>
      </c>
      <c r="S20" s="435">
        <v>44925</v>
      </c>
      <c r="T20" s="438" t="s">
        <v>449</v>
      </c>
    </row>
    <row r="21" spans="1:176">
      <c r="A21" s="466"/>
      <c r="B21" s="473"/>
      <c r="C21" s="469"/>
      <c r="D21" s="469"/>
      <c r="E21" s="446"/>
      <c r="F21" s="446"/>
      <c r="G21" s="446"/>
      <c r="H21" s="449"/>
      <c r="I21" s="458"/>
      <c r="J21" s="452"/>
      <c r="K21" s="455"/>
      <c r="L21" s="455"/>
      <c r="M21" s="461"/>
      <c r="N21" s="455"/>
      <c r="O21" s="439"/>
      <c r="P21" s="442"/>
      <c r="Q21" s="436"/>
      <c r="R21" s="436"/>
      <c r="S21" s="436"/>
      <c r="T21" s="439"/>
    </row>
    <row r="22" spans="1:176">
      <c r="A22" s="466"/>
      <c r="B22" s="473"/>
      <c r="C22" s="469"/>
      <c r="D22" s="469"/>
      <c r="E22" s="446"/>
      <c r="F22" s="446"/>
      <c r="G22" s="446"/>
      <c r="H22" s="449"/>
      <c r="I22" s="458"/>
      <c r="J22" s="452"/>
      <c r="K22" s="455"/>
      <c r="L22" s="455"/>
      <c r="M22" s="461"/>
      <c r="N22" s="455"/>
      <c r="O22" s="439"/>
      <c r="P22" s="442"/>
      <c r="Q22" s="436"/>
      <c r="R22" s="436"/>
      <c r="S22" s="436"/>
      <c r="T22" s="439"/>
    </row>
    <row r="23" spans="1:176">
      <c r="A23" s="466"/>
      <c r="B23" s="473"/>
      <c r="C23" s="469"/>
      <c r="D23" s="469"/>
      <c r="E23" s="446"/>
      <c r="F23" s="446"/>
      <c r="G23" s="446"/>
      <c r="H23" s="449"/>
      <c r="I23" s="458"/>
      <c r="J23" s="452"/>
      <c r="K23" s="455"/>
      <c r="L23" s="455"/>
      <c r="M23" s="461"/>
      <c r="N23" s="455"/>
      <c r="O23" s="439"/>
      <c r="P23" s="442"/>
      <c r="Q23" s="436"/>
      <c r="R23" s="436"/>
      <c r="S23" s="436"/>
      <c r="T23" s="439"/>
    </row>
    <row r="24" spans="1:176" ht="141.75" customHeight="1" thickBot="1">
      <c r="A24" s="467"/>
      <c r="B24" s="474"/>
      <c r="C24" s="470"/>
      <c r="D24" s="470"/>
      <c r="E24" s="447"/>
      <c r="F24" s="447"/>
      <c r="G24" s="447"/>
      <c r="H24" s="450"/>
      <c r="I24" s="459"/>
      <c r="J24" s="453"/>
      <c r="K24" s="456"/>
      <c r="L24" s="456"/>
      <c r="M24" s="462"/>
      <c r="N24" s="456"/>
      <c r="O24" s="440"/>
      <c r="P24" s="443"/>
      <c r="Q24" s="437"/>
      <c r="R24" s="437"/>
      <c r="S24" s="437"/>
      <c r="T24" s="440"/>
    </row>
    <row r="25" spans="1:176" ht="15" customHeight="1">
      <c r="A25" s="465">
        <f>'[4]Mapa Final'!A23</f>
        <v>4</v>
      </c>
      <c r="B25" s="471" t="str">
        <f>'[4]Mapa Final'!B23</f>
        <v>Interrupción o demora en el proceso de 
Gestión de seguridad y salud en el trabajo</v>
      </c>
      <c r="C25" s="468" t="str">
        <f>'[4]Mapa Final'!C23</f>
        <v>Incumplimiento de las metas establecidas</v>
      </c>
      <c r="D25" s="468" t="str">
        <f>'[4]Mapa Final'!D23</f>
        <v xml:space="preserve">1. Paros/movilizaciones que afectan el proceso
2. Disturbios o hechos violentos
3.Decreto de estado de emergencia económica y social
4.Emergencias Ambientales
6. Fallas técnologicas </v>
      </c>
      <c r="E25" s="445" t="str">
        <f>'[4]Mapa Final'!E23</f>
        <v>Sucesos de fuerza mayor que imposibilitan el cumplimiento de las actividades asociadas al proceso Gestión de seguridad y salud en el trabajo</v>
      </c>
      <c r="F25" s="445" t="str">
        <f>'[4]Mapa Final'!F23</f>
        <v>Posibilidad de incumplimiento de las metas por sucesos de fuerza mayor que imposibilitan el cumplimiento de las actividades asociadas al proceso Gestión de seguridad y salud en el trabajo</v>
      </c>
      <c r="G25" s="445" t="str">
        <f>'[4]Mapa Final'!G23</f>
        <v>Ejecución y Administración de Procesos</v>
      </c>
      <c r="H25" s="448" t="str">
        <f>'[4]Mapa Final'!I23</f>
        <v>Media</v>
      </c>
      <c r="I25" s="457" t="str">
        <f>'[4]Mapa Final'!L23</f>
        <v>Mayor</v>
      </c>
      <c r="J25" s="451" t="str">
        <f>'[4]Mapa Final'!N23</f>
        <v xml:space="preserve">Alto </v>
      </c>
      <c r="K25" s="454" t="str">
        <f>'[4]Mapa Final'!AA23</f>
        <v>Baja</v>
      </c>
      <c r="L25" s="454" t="str">
        <f>'[4]Mapa Final'!AE23</f>
        <v>Mayor</v>
      </c>
      <c r="M25" s="460" t="str">
        <f>'[4]Mapa Final'!AG23</f>
        <v xml:space="preserve">Alto </v>
      </c>
      <c r="N25" s="454" t="str">
        <f>'[4]Mapa Final'!AH23</f>
        <v>Aceptar</v>
      </c>
      <c r="O25" s="438" t="s">
        <v>430</v>
      </c>
      <c r="P25" s="444"/>
      <c r="Q25" s="444" t="s">
        <v>431</v>
      </c>
      <c r="R25" s="435">
        <v>44835</v>
      </c>
      <c r="S25" s="435">
        <v>44925</v>
      </c>
      <c r="T25" s="438" t="s">
        <v>450</v>
      </c>
    </row>
    <row r="26" spans="1:176">
      <c r="A26" s="466"/>
      <c r="B26" s="473"/>
      <c r="C26" s="469"/>
      <c r="D26" s="469"/>
      <c r="E26" s="446"/>
      <c r="F26" s="446"/>
      <c r="G26" s="446"/>
      <c r="H26" s="449"/>
      <c r="I26" s="458"/>
      <c r="J26" s="452"/>
      <c r="K26" s="455"/>
      <c r="L26" s="455"/>
      <c r="M26" s="461"/>
      <c r="N26" s="455"/>
      <c r="O26" s="439"/>
      <c r="P26" s="436"/>
      <c r="Q26" s="436"/>
      <c r="R26" s="436"/>
      <c r="S26" s="436"/>
      <c r="T26" s="439"/>
    </row>
    <row r="27" spans="1:176">
      <c r="A27" s="466"/>
      <c r="B27" s="473"/>
      <c r="C27" s="469"/>
      <c r="D27" s="469"/>
      <c r="E27" s="446"/>
      <c r="F27" s="446"/>
      <c r="G27" s="446"/>
      <c r="H27" s="449"/>
      <c r="I27" s="458"/>
      <c r="J27" s="452"/>
      <c r="K27" s="455"/>
      <c r="L27" s="455"/>
      <c r="M27" s="461"/>
      <c r="N27" s="455"/>
      <c r="O27" s="439"/>
      <c r="P27" s="436"/>
      <c r="Q27" s="436"/>
      <c r="R27" s="436"/>
      <c r="S27" s="436"/>
      <c r="T27" s="439"/>
    </row>
    <row r="28" spans="1:176">
      <c r="A28" s="466"/>
      <c r="B28" s="473"/>
      <c r="C28" s="469"/>
      <c r="D28" s="469"/>
      <c r="E28" s="446"/>
      <c r="F28" s="446"/>
      <c r="G28" s="446"/>
      <c r="H28" s="449"/>
      <c r="I28" s="458"/>
      <c r="J28" s="452"/>
      <c r="K28" s="455"/>
      <c r="L28" s="455"/>
      <c r="M28" s="461"/>
      <c r="N28" s="455"/>
      <c r="O28" s="439"/>
      <c r="P28" s="436"/>
      <c r="Q28" s="436"/>
      <c r="R28" s="436"/>
      <c r="S28" s="436"/>
      <c r="T28" s="439"/>
    </row>
    <row r="29" spans="1:176" ht="237" customHeight="1" thickBot="1">
      <c r="A29" s="467"/>
      <c r="B29" s="474"/>
      <c r="C29" s="470"/>
      <c r="D29" s="470"/>
      <c r="E29" s="447"/>
      <c r="F29" s="447"/>
      <c r="G29" s="447"/>
      <c r="H29" s="450"/>
      <c r="I29" s="459"/>
      <c r="J29" s="453"/>
      <c r="K29" s="456"/>
      <c r="L29" s="456"/>
      <c r="M29" s="462"/>
      <c r="N29" s="456"/>
      <c r="O29" s="440"/>
      <c r="P29" s="437"/>
      <c r="Q29" s="437"/>
      <c r="R29" s="437"/>
      <c r="S29" s="437"/>
      <c r="T29" s="440"/>
    </row>
  </sheetData>
  <mergeCells count="99">
    <mergeCell ref="T25:T29"/>
    <mergeCell ref="L25:L29"/>
    <mergeCell ref="M25:M29"/>
    <mergeCell ref="N25:N29"/>
    <mergeCell ref="O25:O29"/>
    <mergeCell ref="P25:P29"/>
    <mergeCell ref="Q25:Q29"/>
    <mergeCell ref="S20:S24"/>
    <mergeCell ref="F25:F29"/>
    <mergeCell ref="G25:G29"/>
    <mergeCell ref="H25:H29"/>
    <mergeCell ref="I25:I29"/>
    <mergeCell ref="J25:J29"/>
    <mergeCell ref="R25:R29"/>
    <mergeCell ref="S25:S29"/>
    <mergeCell ref="T20:T24"/>
    <mergeCell ref="A25:A29"/>
    <mergeCell ref="B25:B29"/>
    <mergeCell ref="C25:C29"/>
    <mergeCell ref="D25:D29"/>
    <mergeCell ref="E25:E29"/>
    <mergeCell ref="J20:J24"/>
    <mergeCell ref="K20:K24"/>
    <mergeCell ref="L20:L24"/>
    <mergeCell ref="M20:M24"/>
    <mergeCell ref="N20:N24"/>
    <mergeCell ref="O20:O24"/>
    <mergeCell ref="K25:K29"/>
    <mergeCell ref="P20:P24"/>
    <mergeCell ref="Q20:Q24"/>
    <mergeCell ref="R20:R2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F10:F14"/>
    <mergeCell ref="G10:G14"/>
    <mergeCell ref="H10:H14"/>
    <mergeCell ref="I10:I14"/>
    <mergeCell ref="J10:J14"/>
    <mergeCell ref="K10:K14"/>
    <mergeCell ref="O7:O8"/>
    <mergeCell ref="P7:Q7"/>
    <mergeCell ref="R7:S7"/>
    <mergeCell ref="T7:T8"/>
    <mergeCell ref="A9:N9"/>
    <mergeCell ref="A10:A14"/>
    <mergeCell ref="B10:B14"/>
    <mergeCell ref="C10:C14"/>
    <mergeCell ref="D10:D14"/>
    <mergeCell ref="E10:E14"/>
    <mergeCell ref="A5:C5"/>
    <mergeCell ref="D5:N5"/>
    <mergeCell ref="A6:C6"/>
    <mergeCell ref="D6:N6"/>
    <mergeCell ref="A7:F7"/>
    <mergeCell ref="H7:J7"/>
    <mergeCell ref="K7:M7"/>
    <mergeCell ref="N7:N8"/>
    <mergeCell ref="A1:C2"/>
    <mergeCell ref="D1:Q3"/>
    <mergeCell ref="R1:T3"/>
    <mergeCell ref="A4:C4"/>
    <mergeCell ref="D4:N4"/>
    <mergeCell ref="O4:Q4"/>
  </mergeCells>
  <conditionalFormatting sqref="A7:B7 H7 H30:J1048576">
    <cfRule type="containsText" dxfId="413" priority="244" operator="containsText" text="1- Bajo">
      <formula>NOT(ISERROR(SEARCH("1- Bajo",A7)))</formula>
    </cfRule>
    <cfRule type="containsText" dxfId="412" priority="243" operator="containsText" text="4- Bajo">
      <formula>NOT(ISERROR(SEARCH("4- Bajo",A7)))</formula>
    </cfRule>
    <cfRule type="containsText" dxfId="411" priority="242" operator="containsText" text="3- Bajo">
      <formula>NOT(ISERROR(SEARCH("3- Bajo",A7)))</formula>
    </cfRule>
  </conditionalFormatting>
  <conditionalFormatting sqref="A15:D15">
    <cfRule type="containsText" dxfId="410" priority="147" operator="containsText" text="6- Moderado">
      <formula>NOT(ISERROR(SEARCH("6- Moderado",A15)))</formula>
    </cfRule>
    <cfRule type="containsText" dxfId="409" priority="151" operator="containsText" text="1- Bajo">
      <formula>NOT(ISERROR(SEARCH("1- Bajo",A15)))</formula>
    </cfRule>
    <cfRule type="containsText" dxfId="408" priority="148" operator="containsText" text="4- Moderado">
      <formula>NOT(ISERROR(SEARCH("4- Moderado",A15)))</formula>
    </cfRule>
    <cfRule type="containsText" dxfId="407" priority="146" operator="containsText" text="3- Moderado">
      <formula>NOT(ISERROR(SEARCH("3- Moderado",A15)))</formula>
    </cfRule>
    <cfRule type="containsText" dxfId="406" priority="149" operator="containsText" text="3- Bajo">
      <formula>NOT(ISERROR(SEARCH("3- Bajo",A15)))</formula>
    </cfRule>
    <cfRule type="containsText" dxfId="405" priority="150" operator="containsText" text="4- Bajo">
      <formula>NOT(ISERROR(SEARCH("4- Bajo",A15)))</formula>
    </cfRule>
  </conditionalFormatting>
  <conditionalFormatting sqref="A10:I10 E15:I15">
    <cfRule type="containsText" dxfId="404" priority="200" operator="containsText" text="3- Bajo">
      <formula>NOT(ISERROR(SEARCH("3- Bajo",A10)))</formula>
    </cfRule>
    <cfRule type="containsText" dxfId="403" priority="199" operator="containsText" text="4- Moderado">
      <formula>NOT(ISERROR(SEARCH("4- Moderado",A10)))</formula>
    </cfRule>
    <cfRule type="containsText" dxfId="402" priority="197" operator="containsText" text="3- Moderado">
      <formula>NOT(ISERROR(SEARCH("3- Moderado",A10)))</formula>
    </cfRule>
    <cfRule type="containsText" dxfId="401" priority="198" operator="containsText" text="6- Moderado">
      <formula>NOT(ISERROR(SEARCH("6- Moderado",A10)))</formula>
    </cfRule>
    <cfRule type="containsText" dxfId="400" priority="202" operator="containsText" text="1- Bajo">
      <formula>NOT(ISERROR(SEARCH("1- Bajo",A10)))</formula>
    </cfRule>
    <cfRule type="containsText" dxfId="399" priority="201" operator="containsText" text="4- Bajo">
      <formula>NOT(ISERROR(SEARCH("4- Bajo",A10)))</formula>
    </cfRule>
  </conditionalFormatting>
  <conditionalFormatting sqref="A20:I20">
    <cfRule type="containsText" dxfId="398" priority="111" operator="containsText" text="3- Moderado">
      <formula>NOT(ISERROR(SEARCH("3- Moderado",A20)))</formula>
    </cfRule>
    <cfRule type="containsText" dxfId="397" priority="115" operator="containsText" text="4- Bajo">
      <formula>NOT(ISERROR(SEARCH("4- Bajo",A20)))</formula>
    </cfRule>
    <cfRule type="containsText" dxfId="396" priority="114" operator="containsText" text="3- Bajo">
      <formula>NOT(ISERROR(SEARCH("3- Bajo",A20)))</formula>
    </cfRule>
    <cfRule type="containsText" dxfId="395" priority="113" operator="containsText" text="4- Moderado">
      <formula>NOT(ISERROR(SEARCH("4- Moderado",A20)))</formula>
    </cfRule>
    <cfRule type="containsText" dxfId="394" priority="112" operator="containsText" text="6- Moderado">
      <formula>NOT(ISERROR(SEARCH("6- Moderado",A20)))</formula>
    </cfRule>
    <cfRule type="containsText" dxfId="393" priority="116" operator="containsText" text="1- Bajo">
      <formula>NOT(ISERROR(SEARCH("1- Bajo",A20)))</formula>
    </cfRule>
  </conditionalFormatting>
  <conditionalFormatting sqref="A25:I25">
    <cfRule type="containsText" dxfId="392" priority="45" operator="containsText" text="6- Moderado">
      <formula>NOT(ISERROR(SEARCH("6- Moderado",A25)))</formula>
    </cfRule>
    <cfRule type="containsText" dxfId="391" priority="44" operator="containsText" text="3- Moderado">
      <formula>NOT(ISERROR(SEARCH("3- Moderado",A25)))</formula>
    </cfRule>
    <cfRule type="containsText" dxfId="390" priority="49" operator="containsText" text="1- Bajo">
      <formula>NOT(ISERROR(SEARCH("1- Bajo",A25)))</formula>
    </cfRule>
    <cfRule type="containsText" dxfId="389" priority="47" operator="containsText" text="3- Bajo">
      <formula>NOT(ISERROR(SEARCH("3- Bajo",A25)))</formula>
    </cfRule>
    <cfRule type="containsText" dxfId="388" priority="46" operator="containsText" text="4- Moderado">
      <formula>NOT(ISERROR(SEARCH("4- Moderado",A25)))</formula>
    </cfRule>
    <cfRule type="containsText" dxfId="387" priority="48" operator="containsText" text="4- Bajo">
      <formula>NOT(ISERROR(SEARCH("4- Bajo",A25)))</formula>
    </cfRule>
  </conditionalFormatting>
  <conditionalFormatting sqref="D8:J8">
    <cfRule type="containsText" dxfId="386" priority="238" operator="containsText" text="1- Bajo">
      <formula>NOT(ISERROR(SEARCH("1- Bajo",D8)))</formula>
    </cfRule>
    <cfRule type="containsText" dxfId="385" priority="236" operator="containsText" text="4- Bajo">
      <formula>NOT(ISERROR(SEARCH("4- Bajo",D8)))</formula>
    </cfRule>
    <cfRule type="containsText" dxfId="384" priority="235" operator="containsText" text="3- Bajo">
      <formula>NOT(ISERROR(SEARCH("3- Bajo",D8)))</formula>
    </cfRule>
    <cfRule type="containsText" dxfId="383" priority="234" operator="containsText" text="4- Moderado">
      <formula>NOT(ISERROR(SEARCH("4- Moderado",D8)))</formula>
    </cfRule>
    <cfRule type="containsText" dxfId="382" priority="233" operator="containsText" text="6- Moderado">
      <formula>NOT(ISERROR(SEARCH("6- Moderado",D8)))</formula>
    </cfRule>
    <cfRule type="containsText" dxfId="381" priority="232" operator="containsText" text="3- Moderado">
      <formula>NOT(ISERROR(SEARCH("3- Moderado",D8)))</formula>
    </cfRule>
  </conditionalFormatting>
  <conditionalFormatting sqref="H10:H19">
    <cfRule type="containsText" dxfId="380" priority="170" operator="containsText" text="Alta">
      <formula>NOT(ISERROR(SEARCH("Alta",H10)))</formula>
    </cfRule>
    <cfRule type="containsText" dxfId="379" priority="169" operator="containsText" text="Media">
      <formula>NOT(ISERROR(SEARCH("Media",H10)))</formula>
    </cfRule>
    <cfRule type="containsText" dxfId="378" priority="167" operator="containsText" text="Muy Baja">
      <formula>NOT(ISERROR(SEARCH("Muy Baja",H10)))</formula>
    </cfRule>
    <cfRule type="containsText" dxfId="377" priority="162" operator="containsText" text="Muy Alta">
      <formula>NOT(ISERROR(SEARCH("Muy Alta",H10)))</formula>
    </cfRule>
    <cfRule type="containsText" dxfId="376" priority="161" operator="containsText" text="Alta">
      <formula>NOT(ISERROR(SEARCH("Alta",H10)))</formula>
    </cfRule>
    <cfRule type="containsText" dxfId="375" priority="168" operator="containsText" text="Baja">
      <formula>NOT(ISERROR(SEARCH("Baja",H10)))</formula>
    </cfRule>
    <cfRule type="containsText" dxfId="374" priority="172" operator="containsText" text="Muy Alta">
      <formula>NOT(ISERROR(SEARCH("Muy Alta",H10)))</formula>
    </cfRule>
  </conditionalFormatting>
  <conditionalFormatting sqref="H10:H24">
    <cfRule type="containsText" dxfId="373" priority="94" operator="containsText" text="Muy Alta">
      <formula>NOT(ISERROR(SEARCH("Muy Alta",H10)))</formula>
    </cfRule>
  </conditionalFormatting>
  <conditionalFormatting sqref="H20:H24">
    <cfRule type="containsText" dxfId="372" priority="90" operator="containsText" text="Baja">
      <formula>NOT(ISERROR(SEARCH("Baja",H20)))</formula>
    </cfRule>
    <cfRule type="containsText" dxfId="371" priority="84" operator="containsText" text="Muy Alta">
      <formula>NOT(ISERROR(SEARCH("Muy Alta",H20)))</formula>
    </cfRule>
    <cfRule type="containsText" dxfId="370" priority="83" operator="containsText" text="Alta">
      <formula>NOT(ISERROR(SEARCH("Alta",H20)))</formula>
    </cfRule>
    <cfRule type="containsText" dxfId="369" priority="89" operator="containsText" text="Muy Baja">
      <formula>NOT(ISERROR(SEARCH("Muy Baja",H20)))</formula>
    </cfRule>
    <cfRule type="containsText" dxfId="368" priority="91" operator="containsText" text="Media">
      <formula>NOT(ISERROR(SEARCH("Media",H20)))</formula>
    </cfRule>
    <cfRule type="containsText" dxfId="367" priority="92" operator="containsText" text="Alta">
      <formula>NOT(ISERROR(SEARCH("Alta",H20)))</formula>
    </cfRule>
  </conditionalFormatting>
  <conditionalFormatting sqref="H20:H29">
    <cfRule type="containsText" dxfId="366" priority="27" operator="containsText" text="Muy Alta">
      <formula>NOT(ISERROR(SEARCH("Muy Alta",H20)))</formula>
    </cfRule>
  </conditionalFormatting>
  <conditionalFormatting sqref="H25:H29">
    <cfRule type="containsText" dxfId="365" priority="15" operator="containsText" text="Muy Alta">
      <formula>NOT(ISERROR(SEARCH("Muy Alta",H25)))</formula>
    </cfRule>
    <cfRule type="containsText" dxfId="364" priority="16" operator="containsText" text="Alta">
      <formula>NOT(ISERROR(SEARCH("Alta",H25)))</formula>
    </cfRule>
    <cfRule type="containsText" dxfId="363" priority="17" operator="containsText" text="Muy Alta">
      <formula>NOT(ISERROR(SEARCH("Muy Alta",H25)))</formula>
    </cfRule>
    <cfRule type="containsText" dxfId="362" priority="22" operator="containsText" text="Muy Baja">
      <formula>NOT(ISERROR(SEARCH("Muy Baja",H25)))</formula>
    </cfRule>
    <cfRule type="containsText" dxfId="361" priority="23" operator="containsText" text="Baja">
      <formula>NOT(ISERROR(SEARCH("Baja",H25)))</formula>
    </cfRule>
    <cfRule type="containsText" dxfId="360" priority="24" operator="containsText" text="Media">
      <formula>NOT(ISERROR(SEARCH("Media",H25)))</formula>
    </cfRule>
    <cfRule type="containsText" dxfId="359" priority="25" operator="containsText" text="Alta">
      <formula>NOT(ISERROR(SEARCH("Alta",H25)))</formula>
    </cfRule>
  </conditionalFormatting>
  <conditionalFormatting sqref="H30:J1048576 A7:B7 H7">
    <cfRule type="containsText" dxfId="358" priority="241" operator="containsText" text="4- Moderado">
      <formula>NOT(ISERROR(SEARCH("4- Moderado",A7)))</formula>
    </cfRule>
    <cfRule type="containsText" dxfId="357" priority="239" operator="containsText" text="3- Moderado">
      <formula>NOT(ISERROR(SEARCH("3- Moderado",A7)))</formula>
    </cfRule>
    <cfRule type="containsText" dxfId="356" priority="240" operator="containsText" text="6- Moderado">
      <formula>NOT(ISERROR(SEARCH("6- Moderado",A7)))</formula>
    </cfRule>
  </conditionalFormatting>
  <conditionalFormatting sqref="I10:I29">
    <cfRule type="containsText" dxfId="355" priority="26" operator="containsText" text="Moderado">
      <formula>NOT(ISERROR(SEARCH("Moderado",I10)))</formula>
    </cfRule>
    <cfRule type="containsText" dxfId="354" priority="21" operator="containsText" text="Leve">
      <formula>NOT(ISERROR(SEARCH("Leve",I10)))</formula>
    </cfRule>
    <cfRule type="containsText" dxfId="353" priority="18" operator="containsText" text="Catastrófico">
      <formula>NOT(ISERROR(SEARCH("Catastrófico",I10)))</formula>
    </cfRule>
    <cfRule type="containsText" dxfId="352" priority="19" operator="containsText" text="Mayor">
      <formula>NOT(ISERROR(SEARCH("Mayor",I10)))</formula>
    </cfRule>
    <cfRule type="containsText" dxfId="351" priority="20" operator="containsText" text="Menor">
      <formula>NOT(ISERROR(SEARCH("Menor",I10)))</formula>
    </cfRule>
  </conditionalFormatting>
  <conditionalFormatting sqref="J8 J30:J1048576">
    <cfRule type="containsText" dxfId="350" priority="225" operator="containsText" text="5- Extremo">
      <formula>NOT(ISERROR(SEARCH("5- Extremo",J8)))</formula>
    </cfRule>
    <cfRule type="containsText" dxfId="349" priority="223" operator="containsText" text="15- Extremo">
      <formula>NOT(ISERROR(SEARCH("15- Extremo",J8)))</formula>
    </cfRule>
    <cfRule type="containsText" dxfId="348" priority="222" operator="containsText" text="20- Extremo">
      <formula>NOT(ISERROR(SEARCH("20- Extremo",J8)))</formula>
    </cfRule>
    <cfRule type="containsText" dxfId="347" priority="221" operator="containsText" text="25- Extremo">
      <formula>NOT(ISERROR(SEARCH("25- Extremo",J8)))</formula>
    </cfRule>
    <cfRule type="containsText" dxfId="346" priority="226" operator="containsText" text="12- Alto">
      <formula>NOT(ISERROR(SEARCH("12- Alto",J8)))</formula>
    </cfRule>
    <cfRule type="containsText" dxfId="345" priority="237" operator="containsText" text="2- Bajo">
      <formula>NOT(ISERROR(SEARCH("2- Bajo",J8)))</formula>
    </cfRule>
    <cfRule type="containsText" dxfId="344" priority="224" operator="containsText" text="10- Extremo">
      <formula>NOT(ISERROR(SEARCH("10- Extremo",J8)))</formula>
    </cfRule>
    <cfRule type="containsText" dxfId="343" priority="231" operator="containsText" text="4- Alto">
      <formula>NOT(ISERROR(SEARCH("4- Alto",J8)))</formula>
    </cfRule>
    <cfRule type="containsText" dxfId="342" priority="230" operator="containsText" text="5- Alto">
      <formula>NOT(ISERROR(SEARCH("5- Alto",J8)))</formula>
    </cfRule>
    <cfRule type="containsText" dxfId="341" priority="229" operator="containsText" text="8- Alto">
      <formula>NOT(ISERROR(SEARCH("8- Alto",J8)))</formula>
    </cfRule>
    <cfRule type="containsText" dxfId="340" priority="228" operator="containsText" text="9- Alto">
      <formula>NOT(ISERROR(SEARCH("9- Alto",J8)))</formula>
    </cfRule>
    <cfRule type="containsText" dxfId="339" priority="227" operator="containsText" text="10- Alto">
      <formula>NOT(ISERROR(SEARCH("10- Alto",J8)))</formula>
    </cfRule>
  </conditionalFormatting>
  <conditionalFormatting sqref="J10:J19">
    <cfRule type="colorScale" priority="249">
      <colorScale>
        <cfvo type="min"/>
        <cfvo type="max"/>
        <color rgb="FFFF7128"/>
        <color rgb="FFFFEF9C"/>
      </colorScale>
    </cfRule>
  </conditionalFormatting>
  <conditionalFormatting sqref="J10:J29">
    <cfRule type="containsText" dxfId="338" priority="9" operator="containsText" text="Bajo">
      <formula>NOT(ISERROR(SEARCH("Bajo",J10)))</formula>
    </cfRule>
    <cfRule type="containsText" dxfId="337" priority="11" operator="containsText" text="Moderado">
      <formula>NOT(ISERROR(SEARCH("Moderado",J10)))</formula>
    </cfRule>
    <cfRule type="containsText" dxfId="336" priority="39" operator="containsText" text="Bajo">
      <formula>NOT(ISERROR(SEARCH("Bajo",J10)))</formula>
    </cfRule>
    <cfRule type="containsText" dxfId="335" priority="40" operator="containsText" text="Moderado">
      <formula>NOT(ISERROR(SEARCH("Moderado",J10)))</formula>
    </cfRule>
    <cfRule type="containsText" dxfId="334" priority="42" operator="containsText" text="Extremo">
      <formula>NOT(ISERROR(SEARCH("Extremo",J10)))</formula>
    </cfRule>
    <cfRule type="containsText" dxfId="333" priority="10" operator="containsText" text="Extremo">
      <formula>NOT(ISERROR(SEARCH("Extremo",J10)))</formula>
    </cfRule>
    <cfRule type="containsText" dxfId="332" priority="41" operator="containsText" text="Alto">
      <formula>NOT(ISERROR(SEARCH("Alto",J10)))</formula>
    </cfRule>
  </conditionalFormatting>
  <conditionalFormatting sqref="J20:J24">
    <cfRule type="colorScale" priority="110">
      <colorScale>
        <cfvo type="min"/>
        <cfvo type="max"/>
        <color rgb="FFFF7128"/>
        <color rgb="FFFFEF9C"/>
      </colorScale>
    </cfRule>
  </conditionalFormatting>
  <conditionalFormatting sqref="J25:J29">
    <cfRule type="colorScale" priority="43">
      <colorScale>
        <cfvo type="min"/>
        <cfvo type="max"/>
        <color rgb="FFFF7128"/>
        <color rgb="FFFFEF9C"/>
      </colorScale>
    </cfRule>
  </conditionalFormatting>
  <conditionalFormatting sqref="K10:K29">
    <cfRule type="containsText" dxfId="331" priority="7" operator="containsText" text="Baja">
      <formula>NOT(ISERROR(SEARCH("Baja",K10)))</formula>
    </cfRule>
    <cfRule type="containsText" dxfId="330" priority="5" operator="containsText" text="Muy Alta">
      <formula>NOT(ISERROR(SEARCH("Muy Alta",K10)))</formula>
    </cfRule>
    <cfRule type="containsText" dxfId="329" priority="6" operator="containsText" text="Alta">
      <formula>NOT(ISERROR(SEARCH("Alta",K10)))</formula>
    </cfRule>
    <cfRule type="containsText" dxfId="328" priority="8" operator="containsText" text="Muy Baja">
      <formula>NOT(ISERROR(SEARCH("Muy Baja",K10)))</formula>
    </cfRule>
    <cfRule type="containsText" dxfId="327" priority="13" operator="containsText" text="Media">
      <formula>NOT(ISERROR(SEARCH("Media",K10)))</formula>
    </cfRule>
  </conditionalFormatting>
  <conditionalFormatting sqref="K10:L10 K15:L15">
    <cfRule type="containsText" dxfId="326" priority="217" operator="containsText" text="4- Moderado">
      <formula>NOT(ISERROR(SEARCH("4- Moderado",K10)))</formula>
    </cfRule>
    <cfRule type="containsText" dxfId="325" priority="220" operator="containsText" text="1- Bajo">
      <formula>NOT(ISERROR(SEARCH("1- Bajo",K10)))</formula>
    </cfRule>
    <cfRule type="containsText" dxfId="324" priority="219" operator="containsText" text="4- Bajo">
      <formula>NOT(ISERROR(SEARCH("4- Bajo",K10)))</formula>
    </cfRule>
    <cfRule type="containsText" dxfId="323" priority="216" operator="containsText" text="6- Moderado">
      <formula>NOT(ISERROR(SEARCH("6- Moderado",K10)))</formula>
    </cfRule>
    <cfRule type="containsText" dxfId="322" priority="215" operator="containsText" text="3- Moderado">
      <formula>NOT(ISERROR(SEARCH("3- Moderado",K10)))</formula>
    </cfRule>
    <cfRule type="containsText" dxfId="321" priority="218" operator="containsText" text="3- Bajo">
      <formula>NOT(ISERROR(SEARCH("3- Bajo",K10)))</formula>
    </cfRule>
  </conditionalFormatting>
  <conditionalFormatting sqref="K20:L20">
    <cfRule type="containsText" dxfId="320" priority="133" operator="containsText" text="4- Bajo">
      <formula>NOT(ISERROR(SEARCH("4- Bajo",K20)))</formula>
    </cfRule>
    <cfRule type="containsText" dxfId="319" priority="130" operator="containsText" text="6- Moderado">
      <formula>NOT(ISERROR(SEARCH("6- Moderado",K20)))</formula>
    </cfRule>
    <cfRule type="containsText" dxfId="318" priority="134" operator="containsText" text="1- Bajo">
      <formula>NOT(ISERROR(SEARCH("1- Bajo",K20)))</formula>
    </cfRule>
    <cfRule type="containsText" dxfId="317" priority="129" operator="containsText" text="3- Moderado">
      <formula>NOT(ISERROR(SEARCH("3- Moderado",K20)))</formula>
    </cfRule>
    <cfRule type="containsText" dxfId="316" priority="131" operator="containsText" text="4- Moderado">
      <formula>NOT(ISERROR(SEARCH("4- Moderado",K20)))</formula>
    </cfRule>
    <cfRule type="containsText" dxfId="315" priority="132" operator="containsText" text="3- Bajo">
      <formula>NOT(ISERROR(SEARCH("3- Bajo",K20)))</formula>
    </cfRule>
  </conditionalFormatting>
  <conditionalFormatting sqref="K25:L25">
    <cfRule type="containsText" dxfId="314" priority="64" operator="containsText" text="4- Moderado">
      <formula>NOT(ISERROR(SEARCH("4- Moderado",K25)))</formula>
    </cfRule>
    <cfRule type="containsText" dxfId="313" priority="65" operator="containsText" text="3- Bajo">
      <formula>NOT(ISERROR(SEARCH("3- Bajo",K25)))</formula>
    </cfRule>
    <cfRule type="containsText" dxfId="312" priority="66" operator="containsText" text="4- Bajo">
      <formula>NOT(ISERROR(SEARCH("4- Bajo",K25)))</formula>
    </cfRule>
    <cfRule type="containsText" dxfId="311" priority="63" operator="containsText" text="6- Moderado">
      <formula>NOT(ISERROR(SEARCH("6- Moderado",K25)))</formula>
    </cfRule>
    <cfRule type="containsText" dxfId="310" priority="67" operator="containsText" text="1- Bajo">
      <formula>NOT(ISERROR(SEARCH("1- Bajo",K25)))</formula>
    </cfRule>
    <cfRule type="containsText" dxfId="309" priority="62" operator="containsText" text="3- Moderado">
      <formula>NOT(ISERROR(SEARCH("3- Moderado",K25)))</formula>
    </cfRule>
  </conditionalFormatting>
  <conditionalFormatting sqref="K8:M8">
    <cfRule type="containsText" dxfId="308" priority="184" operator="containsText" text="1- Bajo">
      <formula>NOT(ISERROR(SEARCH("1- Bajo",K8)))</formula>
    </cfRule>
    <cfRule type="containsText" dxfId="307" priority="181" operator="containsText" text="4- Moderado">
      <formula>NOT(ISERROR(SEARCH("4- Moderado",K8)))</formula>
    </cfRule>
    <cfRule type="containsText" dxfId="306" priority="180" operator="containsText" text="6- Moderado">
      <formula>NOT(ISERROR(SEARCH("6- Moderado",K8)))</formula>
    </cfRule>
    <cfRule type="containsText" dxfId="305" priority="183" operator="containsText" text="4- Bajo">
      <formula>NOT(ISERROR(SEARCH("4- Bajo",K8)))</formula>
    </cfRule>
    <cfRule type="containsText" dxfId="304" priority="182" operator="containsText" text="3- Bajo">
      <formula>NOT(ISERROR(SEARCH("3- Bajo",K8)))</formula>
    </cfRule>
    <cfRule type="containsText" dxfId="303" priority="179" operator="containsText" text="3- Moderado">
      <formula>NOT(ISERROR(SEARCH("3- Moderado",K8)))</formula>
    </cfRule>
  </conditionalFormatting>
  <conditionalFormatting sqref="L10:L29">
    <cfRule type="containsText" dxfId="302" priority="3" operator="containsText" text="Menor">
      <formula>NOT(ISERROR(SEARCH("Menor",L10)))</formula>
    </cfRule>
    <cfRule type="containsText" dxfId="301" priority="2" operator="containsText" text="Mayor">
      <formula>NOT(ISERROR(SEARCH("Mayor",L10)))</formula>
    </cfRule>
    <cfRule type="containsText" dxfId="300" priority="4" operator="containsText" text="Leve">
      <formula>NOT(ISERROR(SEARCH("Leve",L10)))</formula>
    </cfRule>
    <cfRule type="containsText" dxfId="299" priority="1" operator="containsText" text="Catastrófico">
      <formula>NOT(ISERROR(SEARCH("Catastrófico",L10)))</formula>
    </cfRule>
  </conditionalFormatting>
  <conditionalFormatting sqref="L10:M29">
    <cfRule type="containsText" dxfId="298" priority="12" operator="containsText" text="Moderado">
      <formula>NOT(ISERROR(SEARCH("Moderado",L10)))</formula>
    </cfRule>
  </conditionalFormatting>
  <conditionalFormatting sqref="M10:M19">
    <cfRule type="colorScale" priority="255">
      <colorScale>
        <cfvo type="min"/>
        <cfvo type="max"/>
        <color rgb="FFFF7128"/>
        <color rgb="FFFFEF9C"/>
      </colorScale>
    </cfRule>
  </conditionalFormatting>
  <conditionalFormatting sqref="M10:M29">
    <cfRule type="containsText" dxfId="297" priority="34" operator="containsText" text="Bajo">
      <formula>NOT(ISERROR(SEARCH("Bajo",M10)))</formula>
    </cfRule>
    <cfRule type="containsText" dxfId="296" priority="35" operator="containsText" text="Moderado">
      <formula>NOT(ISERROR(SEARCH("Moderado",M10)))</formula>
    </cfRule>
    <cfRule type="containsText" dxfId="295" priority="37" operator="containsText" text="Extremo">
      <formula>NOT(ISERROR(SEARCH("Extremo",M10)))</formula>
    </cfRule>
    <cfRule type="containsText" dxfId="294" priority="36" operator="containsText" text="Alto">
      <formula>NOT(ISERROR(SEARCH("Alto",M10)))</formula>
    </cfRule>
  </conditionalFormatting>
  <conditionalFormatting sqref="M20:M24">
    <cfRule type="colorScale" priority="105">
      <colorScale>
        <cfvo type="min"/>
        <cfvo type="max"/>
        <color rgb="FFFF7128"/>
        <color rgb="FFFFEF9C"/>
      </colorScale>
    </cfRule>
  </conditionalFormatting>
  <conditionalFormatting sqref="M25:M29">
    <cfRule type="colorScale" priority="38">
      <colorScale>
        <cfvo type="min"/>
        <cfvo type="max"/>
        <color rgb="FFFF7128"/>
        <color rgb="FFFFEF9C"/>
      </colorScale>
    </cfRule>
  </conditionalFormatting>
  <conditionalFormatting sqref="N10 N15">
    <cfRule type="containsText" dxfId="293" priority="176" operator="containsText" text="3- Bajo">
      <formula>NOT(ISERROR(SEARCH("3- Bajo",N10)))</formula>
    </cfRule>
    <cfRule type="containsText" dxfId="292" priority="177" operator="containsText" text="4- Bajo">
      <formula>NOT(ISERROR(SEARCH("4- Bajo",N10)))</formula>
    </cfRule>
    <cfRule type="containsText" dxfId="291" priority="178" operator="containsText" text="1- Bajo">
      <formula>NOT(ISERROR(SEARCH("1- Bajo",N10)))</formula>
    </cfRule>
    <cfRule type="containsText" dxfId="290" priority="173" operator="containsText" text="3- Moderado">
      <formula>NOT(ISERROR(SEARCH("3- Moderado",N10)))</formula>
    </cfRule>
    <cfRule type="containsText" dxfId="289" priority="174" operator="containsText" text="6- Moderado">
      <formula>NOT(ISERROR(SEARCH("6- Moderado",N10)))</formula>
    </cfRule>
    <cfRule type="containsText" dxfId="288" priority="175" operator="containsText" text="4- Moderado">
      <formula>NOT(ISERROR(SEARCH("4- Moderado",N10)))</formula>
    </cfRule>
  </conditionalFormatting>
  <conditionalFormatting sqref="N20">
    <cfRule type="containsText" dxfId="287" priority="96" operator="containsText" text="6- Moderado">
      <formula>NOT(ISERROR(SEARCH("6- Moderado",N20)))</formula>
    </cfRule>
    <cfRule type="containsText" dxfId="286" priority="100" operator="containsText" text="1- Bajo">
      <formula>NOT(ISERROR(SEARCH("1- Bajo",N20)))</formula>
    </cfRule>
    <cfRule type="containsText" dxfId="285" priority="99" operator="containsText" text="4- Bajo">
      <formula>NOT(ISERROR(SEARCH("4- Bajo",N20)))</formula>
    </cfRule>
    <cfRule type="containsText" dxfId="284" priority="98" operator="containsText" text="3- Bajo">
      <formula>NOT(ISERROR(SEARCH("3- Bajo",N20)))</formula>
    </cfRule>
    <cfRule type="containsText" dxfId="283" priority="97" operator="containsText" text="4- Moderado">
      <formula>NOT(ISERROR(SEARCH("4- Moderado",N20)))</formula>
    </cfRule>
    <cfRule type="containsText" dxfId="282" priority="95" operator="containsText" text="3- Moderado">
      <formula>NOT(ISERROR(SEARCH("3- Moderado",N20)))</formula>
    </cfRule>
  </conditionalFormatting>
  <conditionalFormatting sqref="N25">
    <cfRule type="containsText" dxfId="281" priority="28" operator="containsText" text="3- Moderado">
      <formula>NOT(ISERROR(SEARCH("3- Moderado",N25)))</formula>
    </cfRule>
    <cfRule type="containsText" dxfId="280" priority="29" operator="containsText" text="6- Moderado">
      <formula>NOT(ISERROR(SEARCH("6- Moderado",N25)))</formula>
    </cfRule>
    <cfRule type="containsText" dxfId="279" priority="30" operator="containsText" text="4- Moderado">
      <formula>NOT(ISERROR(SEARCH("4- Moderado",N25)))</formula>
    </cfRule>
    <cfRule type="containsText" dxfId="278" priority="31" operator="containsText" text="3- Bajo">
      <formula>NOT(ISERROR(SEARCH("3- Bajo",N25)))</formula>
    </cfRule>
    <cfRule type="containsText" dxfId="277" priority="33" operator="containsText" text="1- Bajo">
      <formula>NOT(ISERROR(SEARCH("1- Bajo",N25)))</formula>
    </cfRule>
    <cfRule type="containsText" dxfId="276" priority="32" operator="containsText" text="4- Bajo">
      <formula>NOT(ISERROR(SEARCH("4- Bajo",N25)))</formula>
    </cfRule>
  </conditionalFormatting>
  <dataValidations count="7">
    <dataValidation allowBlank="1" showInputMessage="1" showErrorMessage="1" prompt="seleccionar si el responsable de ejecutar las acciones es el nivel central" sqref="Q8" xr:uid="{00000000-0002-0000-1000-000000000000}"/>
    <dataValidation allowBlank="1" showInputMessage="1" showErrorMessage="1" prompt="Seleccionar si el responsable es el responsable de las acciones es el nivel central" sqref="P7:P8" xr:uid="{00000000-0002-0000-1000-000001000000}"/>
    <dataValidation allowBlank="1" showInputMessage="1" showErrorMessage="1" prompt="Describir las actividades que se van a desarrollar para el proyecto" sqref="O7" xr:uid="{00000000-0002-0000-1000-000002000000}"/>
    <dataValidation allowBlank="1" showInputMessage="1" showErrorMessage="1" prompt="El grado de afectación puede ser " sqref="I8" xr:uid="{00000000-0002-0000-1000-000003000000}"/>
    <dataValidation allowBlank="1" showInputMessage="1" showErrorMessage="1" prompt="Que tan factible es que materialize el riesgo?" sqref="H8" xr:uid="{00000000-0002-0000-10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1000-000005000000}"/>
    <dataValidation allowBlank="1" showInputMessage="1" showErrorMessage="1" prompt="Seleccionar el tipo de riesgo teniendo en cuenta que  factor organizaconal afecta. Ver explicacion en hoja " sqref="E8" xr:uid="{00000000-0002-0000-1000-000006000000}"/>
  </dataValidation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B050"/>
  </sheetPr>
  <dimension ref="A1:JR29"/>
  <sheetViews>
    <sheetView topLeftCell="L22" zoomScale="78" zoomScaleNormal="78" workbookViewId="0">
      <selection activeCell="O10" sqref="O10:O29"/>
    </sheetView>
  </sheetViews>
  <sheetFormatPr baseColWidth="10" defaultColWidth="11.42578125" defaultRowHeight="15"/>
  <cols>
    <col min="1" max="2" width="18.42578125" style="81" customWidth="1"/>
    <col min="3" max="3" width="15.42578125" customWidth="1"/>
    <col min="4" max="4" width="27.42578125" style="81" customWidth="1"/>
    <col min="5" max="5" width="18" style="152" customWidth="1"/>
    <col min="6" max="6" width="40.140625" customWidth="1"/>
    <col min="7" max="7" width="20.42578125" customWidth="1"/>
    <col min="8" max="8" width="10.42578125" style="153" customWidth="1"/>
    <col min="9" max="9" width="11.42578125" style="153" customWidth="1"/>
    <col min="10" max="10" width="10.140625" style="154" customWidth="1"/>
    <col min="11" max="11" width="11.42578125" style="153" customWidth="1"/>
    <col min="12" max="12" width="10.85546875" style="153" customWidth="1"/>
    <col min="13" max="13" width="18.28515625" style="153" bestFit="1" customWidth="1"/>
    <col min="14" max="14" width="18.28515625" bestFit="1" customWidth="1"/>
    <col min="15" max="15" width="40.140625" customWidth="1"/>
    <col min="16" max="16" width="15" customWidth="1"/>
    <col min="17" max="17" width="15.85546875" customWidth="1"/>
    <col min="18" max="18" width="16" customWidth="1"/>
    <col min="19" max="19" width="16.28515625" customWidth="1"/>
    <col min="20" max="20" width="41.5703125" customWidth="1"/>
    <col min="21" max="176" width="11.42578125" style="6"/>
  </cols>
  <sheetData>
    <row r="1" spans="1:278" s="136" customFormat="1" ht="16.5" customHeight="1">
      <c r="A1" s="427"/>
      <c r="B1" s="398"/>
      <c r="C1" s="398"/>
      <c r="D1" s="419" t="s">
        <v>436</v>
      </c>
      <c r="E1" s="419"/>
      <c r="F1" s="419"/>
      <c r="G1" s="419"/>
      <c r="H1" s="419"/>
      <c r="I1" s="419"/>
      <c r="J1" s="419"/>
      <c r="K1" s="419"/>
      <c r="L1" s="419"/>
      <c r="M1" s="419"/>
      <c r="N1" s="419"/>
      <c r="O1" s="419"/>
      <c r="P1" s="419"/>
      <c r="Q1" s="420"/>
      <c r="R1" s="386" t="s">
        <v>96</v>
      </c>
      <c r="S1" s="386"/>
      <c r="T1" s="386"/>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135"/>
      <c r="AU1" s="135"/>
      <c r="AV1" s="135"/>
      <c r="AW1" s="135"/>
      <c r="AX1" s="135"/>
      <c r="AY1" s="135"/>
      <c r="AZ1" s="135"/>
      <c r="BA1" s="135"/>
      <c r="BB1" s="135"/>
      <c r="BC1" s="135"/>
      <c r="BD1" s="135"/>
      <c r="BE1" s="135"/>
      <c r="BF1" s="135"/>
      <c r="BG1" s="135"/>
      <c r="BH1" s="135"/>
      <c r="BI1" s="135"/>
      <c r="BJ1" s="135"/>
      <c r="BK1" s="135"/>
      <c r="BL1" s="135"/>
      <c r="BM1" s="135"/>
      <c r="BN1" s="135"/>
      <c r="BO1" s="135"/>
      <c r="BP1" s="135"/>
      <c r="BQ1" s="135"/>
      <c r="BR1" s="135"/>
      <c r="BS1" s="135"/>
      <c r="BT1" s="135"/>
      <c r="BU1" s="135"/>
      <c r="BV1" s="135"/>
      <c r="BW1" s="135"/>
      <c r="BX1" s="135"/>
      <c r="BY1" s="135"/>
      <c r="BZ1" s="135"/>
      <c r="CA1" s="135"/>
      <c r="CB1" s="135"/>
      <c r="CC1" s="135"/>
      <c r="CD1" s="135"/>
      <c r="CE1" s="135"/>
      <c r="CF1" s="135"/>
      <c r="CG1" s="135"/>
      <c r="CH1" s="135"/>
      <c r="CI1" s="135"/>
      <c r="CJ1" s="135"/>
      <c r="CK1" s="135"/>
      <c r="CL1" s="135"/>
      <c r="CM1" s="135"/>
      <c r="CN1" s="135"/>
      <c r="CO1" s="135"/>
      <c r="CP1" s="135"/>
      <c r="CQ1" s="135"/>
      <c r="CR1" s="135"/>
      <c r="CS1" s="135"/>
      <c r="CT1" s="135"/>
      <c r="CU1" s="135"/>
      <c r="CV1" s="135"/>
      <c r="CW1" s="135"/>
      <c r="CX1" s="135"/>
      <c r="CY1" s="135"/>
      <c r="CZ1" s="135"/>
      <c r="DA1" s="135"/>
      <c r="DB1" s="135"/>
      <c r="DC1" s="135"/>
      <c r="DD1" s="135"/>
      <c r="DE1" s="135"/>
      <c r="DF1" s="135"/>
      <c r="DG1" s="135"/>
      <c r="DH1" s="135"/>
      <c r="DI1" s="135"/>
      <c r="DJ1" s="135"/>
      <c r="DK1" s="135"/>
      <c r="DL1" s="135"/>
      <c r="DM1" s="135"/>
      <c r="DN1" s="135"/>
      <c r="DO1" s="135"/>
      <c r="DP1" s="135"/>
      <c r="DQ1" s="135"/>
      <c r="DR1" s="135"/>
      <c r="DS1" s="135"/>
      <c r="DT1" s="135"/>
      <c r="DU1" s="135"/>
      <c r="DV1" s="135"/>
      <c r="DW1" s="135"/>
      <c r="DX1" s="135"/>
      <c r="DY1" s="135"/>
      <c r="DZ1" s="135"/>
      <c r="EA1" s="135"/>
      <c r="EB1" s="135"/>
      <c r="EC1" s="135"/>
      <c r="ED1" s="135"/>
      <c r="EE1" s="135"/>
      <c r="EF1" s="135"/>
      <c r="EG1" s="135"/>
      <c r="EH1" s="135"/>
      <c r="EI1" s="135"/>
      <c r="EJ1" s="135"/>
      <c r="EK1" s="135"/>
      <c r="EL1" s="135"/>
      <c r="EM1" s="135"/>
      <c r="EN1" s="135"/>
      <c r="EO1" s="135"/>
      <c r="EP1" s="135"/>
      <c r="EQ1" s="135"/>
      <c r="ER1" s="135"/>
      <c r="ES1" s="135"/>
      <c r="ET1" s="135"/>
      <c r="EU1" s="135"/>
      <c r="EV1" s="135"/>
      <c r="EW1" s="135"/>
      <c r="EX1" s="135"/>
      <c r="EY1" s="135"/>
      <c r="EZ1" s="135"/>
      <c r="FA1" s="135"/>
      <c r="FB1" s="135"/>
      <c r="FC1" s="135"/>
      <c r="FD1" s="135"/>
      <c r="FE1" s="135"/>
      <c r="FF1" s="135"/>
      <c r="FG1" s="135"/>
      <c r="FH1" s="135"/>
      <c r="FI1" s="135"/>
      <c r="FJ1" s="135"/>
      <c r="FK1" s="135"/>
      <c r="FL1" s="135"/>
      <c r="FM1" s="135"/>
      <c r="FN1" s="135"/>
      <c r="FO1" s="135"/>
      <c r="FP1" s="135"/>
      <c r="FQ1" s="135"/>
      <c r="FR1" s="135"/>
      <c r="FS1" s="135"/>
      <c r="FT1" s="135"/>
      <c r="FU1" s="135"/>
      <c r="FV1" s="135"/>
      <c r="FW1" s="135"/>
      <c r="FX1" s="135"/>
      <c r="FY1" s="135"/>
      <c r="FZ1" s="135"/>
      <c r="GA1" s="135"/>
      <c r="GB1" s="135"/>
      <c r="GC1" s="135"/>
      <c r="GD1" s="135"/>
      <c r="GE1" s="135"/>
      <c r="GF1" s="135"/>
      <c r="GG1" s="135"/>
      <c r="GH1" s="135"/>
      <c r="GI1" s="135"/>
      <c r="GJ1" s="135"/>
      <c r="GK1" s="135"/>
      <c r="GL1" s="135"/>
      <c r="GM1" s="135"/>
      <c r="GN1" s="135"/>
      <c r="GO1" s="135"/>
      <c r="GP1" s="135"/>
      <c r="GQ1" s="135"/>
      <c r="GR1" s="135"/>
      <c r="GS1" s="135"/>
      <c r="GT1" s="135"/>
      <c r="GU1" s="135"/>
      <c r="GV1" s="135"/>
      <c r="GW1" s="135"/>
      <c r="GX1" s="135"/>
      <c r="GY1" s="135"/>
      <c r="GZ1" s="135"/>
      <c r="HA1" s="135"/>
      <c r="HB1" s="135"/>
      <c r="HC1" s="135"/>
      <c r="HD1" s="135"/>
      <c r="HE1" s="135"/>
      <c r="HF1" s="135"/>
      <c r="HG1" s="135"/>
      <c r="HH1" s="135"/>
      <c r="HI1" s="135"/>
      <c r="HJ1" s="135"/>
      <c r="HK1" s="135"/>
      <c r="HL1" s="135"/>
      <c r="HM1" s="135"/>
      <c r="HN1" s="135"/>
      <c r="HO1" s="135"/>
      <c r="HP1" s="135"/>
      <c r="HQ1" s="135"/>
      <c r="HR1" s="135"/>
      <c r="HS1" s="135"/>
      <c r="HT1" s="135"/>
      <c r="HU1" s="135"/>
      <c r="HV1" s="135"/>
      <c r="HW1" s="135"/>
      <c r="HX1" s="135"/>
      <c r="HY1" s="135"/>
      <c r="HZ1" s="135"/>
      <c r="IA1" s="135"/>
      <c r="IB1" s="135"/>
      <c r="IC1" s="135"/>
      <c r="ID1" s="135"/>
      <c r="IE1" s="135"/>
      <c r="IF1" s="135"/>
      <c r="IG1" s="135"/>
      <c r="IH1" s="135"/>
      <c r="II1" s="135"/>
      <c r="IJ1" s="135"/>
      <c r="IK1" s="135"/>
      <c r="IL1" s="135"/>
      <c r="IM1" s="135"/>
      <c r="IN1" s="135"/>
      <c r="IO1" s="135"/>
      <c r="IP1" s="135"/>
      <c r="IQ1" s="135"/>
      <c r="IR1" s="135"/>
      <c r="IS1" s="135"/>
      <c r="IT1" s="135"/>
      <c r="IU1" s="135"/>
      <c r="IV1" s="135"/>
      <c r="IW1" s="135"/>
      <c r="IX1" s="135"/>
      <c r="IY1" s="135"/>
      <c r="IZ1" s="135"/>
      <c r="JA1" s="135"/>
      <c r="JB1" s="135"/>
      <c r="JC1" s="135"/>
      <c r="JD1" s="135"/>
      <c r="JE1" s="135"/>
      <c r="JF1" s="135"/>
      <c r="JG1" s="135"/>
      <c r="JH1" s="135"/>
      <c r="JI1" s="135"/>
      <c r="JJ1" s="135"/>
      <c r="JK1" s="135"/>
      <c r="JL1" s="135"/>
      <c r="JM1" s="135"/>
      <c r="JN1" s="135"/>
      <c r="JO1" s="135"/>
      <c r="JP1" s="135"/>
      <c r="JQ1" s="135"/>
      <c r="JR1" s="135"/>
    </row>
    <row r="2" spans="1:278" s="136" customFormat="1" ht="39.75" customHeight="1">
      <c r="A2" s="428"/>
      <c r="B2" s="400"/>
      <c r="C2" s="400"/>
      <c r="D2" s="421"/>
      <c r="E2" s="421"/>
      <c r="F2" s="421"/>
      <c r="G2" s="421"/>
      <c r="H2" s="421"/>
      <c r="I2" s="421"/>
      <c r="J2" s="421"/>
      <c r="K2" s="421"/>
      <c r="L2" s="421"/>
      <c r="M2" s="421"/>
      <c r="N2" s="421"/>
      <c r="O2" s="421"/>
      <c r="P2" s="421"/>
      <c r="Q2" s="422"/>
      <c r="R2" s="386"/>
      <c r="S2" s="386"/>
      <c r="T2" s="386"/>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row>
    <row r="3" spans="1:278" s="136" customFormat="1" ht="3" customHeight="1">
      <c r="A3" s="2"/>
      <c r="B3" s="2"/>
      <c r="C3" s="145"/>
      <c r="D3" s="421"/>
      <c r="E3" s="421"/>
      <c r="F3" s="421"/>
      <c r="G3" s="421"/>
      <c r="H3" s="421"/>
      <c r="I3" s="421"/>
      <c r="J3" s="421"/>
      <c r="K3" s="421"/>
      <c r="L3" s="421"/>
      <c r="M3" s="421"/>
      <c r="N3" s="421"/>
      <c r="O3" s="421"/>
      <c r="P3" s="421"/>
      <c r="Q3" s="422"/>
      <c r="R3" s="386"/>
      <c r="S3" s="386"/>
      <c r="T3" s="386"/>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row>
    <row r="4" spans="1:278" s="136" customFormat="1" ht="41.25" customHeight="1">
      <c r="A4" s="387" t="s">
        <v>97</v>
      </c>
      <c r="B4" s="388"/>
      <c r="C4" s="389"/>
      <c r="D4" s="390" t="str">
        <f>'Mapa Final'!D4</f>
        <v>SISTEMA DE GESTIÓN DE SEGURIDAD Y SALUD EN EL TRABAJO - SG-SST</v>
      </c>
      <c r="E4" s="391"/>
      <c r="F4" s="391"/>
      <c r="G4" s="391"/>
      <c r="H4" s="391"/>
      <c r="I4" s="391"/>
      <c r="J4" s="391"/>
      <c r="K4" s="391"/>
      <c r="L4" s="391"/>
      <c r="M4" s="391"/>
      <c r="N4" s="392"/>
      <c r="O4" s="393"/>
      <c r="P4" s="393"/>
      <c r="Q4" s="393"/>
      <c r="R4" s="1"/>
      <c r="S4" s="1"/>
      <c r="T4" s="1"/>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row>
    <row r="5" spans="1:278" s="136" customFormat="1" ht="52.5" customHeight="1">
      <c r="A5" s="387" t="s">
        <v>99</v>
      </c>
      <c r="B5" s="388"/>
      <c r="C5" s="389"/>
      <c r="D5" s="394" t="str">
        <f>'Mapa Final'!D5</f>
        <v>Velar por el bienestar, la salud y seguridad en el trabajo de todos los servidores judiciales mediante el PHVA del Sistema de Gestión y Seguridad en el trabajo (SG-SST) en el marco del sistema de gestión de calidad y Medio Ambiente</v>
      </c>
      <c r="E5" s="395"/>
      <c r="F5" s="395"/>
      <c r="G5" s="395"/>
      <c r="H5" s="395"/>
      <c r="I5" s="395"/>
      <c r="J5" s="395"/>
      <c r="K5" s="395"/>
      <c r="L5" s="395"/>
      <c r="M5" s="395"/>
      <c r="N5" s="396"/>
      <c r="O5" s="1"/>
      <c r="P5" s="1"/>
      <c r="Q5" s="1"/>
      <c r="R5" s="1"/>
      <c r="S5" s="1"/>
      <c r="T5" s="1"/>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c r="CY5" s="135"/>
      <c r="CZ5" s="135"/>
      <c r="DA5" s="135"/>
      <c r="DB5" s="135"/>
      <c r="DC5" s="135"/>
      <c r="DD5" s="135"/>
      <c r="DE5" s="135"/>
      <c r="DF5" s="135"/>
      <c r="DG5" s="135"/>
      <c r="DH5" s="135"/>
      <c r="DI5" s="135"/>
      <c r="DJ5" s="135"/>
      <c r="DK5" s="135"/>
      <c r="DL5" s="135"/>
      <c r="DM5" s="135"/>
      <c r="DN5" s="135"/>
      <c r="DO5" s="135"/>
      <c r="DP5" s="135"/>
      <c r="DQ5" s="135"/>
      <c r="DR5" s="135"/>
      <c r="DS5" s="135"/>
      <c r="DT5" s="135"/>
      <c r="DU5" s="135"/>
      <c r="DV5" s="135"/>
      <c r="DW5" s="135"/>
      <c r="DX5" s="135"/>
      <c r="DY5" s="135"/>
      <c r="DZ5" s="135"/>
      <c r="EA5" s="135"/>
      <c r="EB5" s="135"/>
      <c r="EC5" s="135"/>
      <c r="ED5" s="135"/>
      <c r="EE5" s="135"/>
      <c r="EF5" s="135"/>
      <c r="EG5" s="135"/>
      <c r="EH5" s="135"/>
      <c r="EI5" s="135"/>
      <c r="EJ5" s="135"/>
      <c r="EK5" s="135"/>
      <c r="EL5" s="135"/>
      <c r="EM5" s="135"/>
      <c r="EN5" s="135"/>
      <c r="EO5" s="135"/>
      <c r="EP5" s="135"/>
      <c r="EQ5" s="135"/>
      <c r="ER5" s="135"/>
      <c r="ES5" s="135"/>
      <c r="ET5" s="135"/>
      <c r="EU5" s="135"/>
      <c r="EV5" s="135"/>
      <c r="EW5" s="135"/>
      <c r="EX5" s="135"/>
      <c r="EY5" s="135"/>
      <c r="EZ5" s="135"/>
      <c r="FA5" s="135"/>
      <c r="FB5" s="135"/>
      <c r="FC5" s="135"/>
      <c r="FD5" s="135"/>
      <c r="FE5" s="135"/>
      <c r="FF5" s="135"/>
      <c r="FG5" s="135"/>
      <c r="FH5" s="135"/>
      <c r="FI5" s="135"/>
      <c r="FJ5" s="135"/>
      <c r="FK5" s="135"/>
      <c r="FL5" s="135"/>
      <c r="FM5" s="135"/>
      <c r="FN5" s="135"/>
      <c r="FO5" s="135"/>
      <c r="FP5" s="135"/>
      <c r="FQ5" s="135"/>
      <c r="FR5" s="135"/>
      <c r="FS5" s="135"/>
      <c r="FT5" s="135"/>
      <c r="FU5" s="135"/>
      <c r="FV5" s="135"/>
      <c r="FW5" s="135"/>
      <c r="FX5" s="135"/>
      <c r="FY5" s="135"/>
      <c r="FZ5" s="135"/>
      <c r="GA5" s="135"/>
      <c r="GB5" s="135"/>
      <c r="GC5" s="135"/>
      <c r="GD5" s="135"/>
      <c r="GE5" s="135"/>
      <c r="GF5" s="135"/>
      <c r="GG5" s="135"/>
      <c r="GH5" s="135"/>
      <c r="GI5" s="135"/>
      <c r="GJ5" s="135"/>
      <c r="GK5" s="135"/>
      <c r="GL5" s="135"/>
      <c r="GM5" s="135"/>
      <c r="GN5" s="135"/>
      <c r="GO5" s="135"/>
      <c r="GP5" s="135"/>
      <c r="GQ5" s="135"/>
      <c r="GR5" s="135"/>
      <c r="GS5" s="135"/>
      <c r="GT5" s="135"/>
      <c r="GU5" s="135"/>
      <c r="GV5" s="135"/>
      <c r="GW5" s="135"/>
      <c r="GX5" s="135"/>
      <c r="GY5" s="135"/>
      <c r="GZ5" s="135"/>
      <c r="HA5" s="135"/>
      <c r="HB5" s="135"/>
      <c r="HC5" s="135"/>
      <c r="HD5" s="135"/>
      <c r="HE5" s="135"/>
      <c r="HF5" s="135"/>
      <c r="HG5" s="135"/>
      <c r="HH5" s="135"/>
      <c r="HI5" s="135"/>
      <c r="HJ5" s="135"/>
      <c r="HK5" s="135"/>
      <c r="HL5" s="135"/>
      <c r="HM5" s="135"/>
      <c r="HN5" s="135"/>
      <c r="HO5" s="135"/>
      <c r="HP5" s="135"/>
      <c r="HQ5" s="135"/>
      <c r="HR5" s="135"/>
      <c r="HS5" s="135"/>
      <c r="HT5" s="135"/>
      <c r="HU5" s="135"/>
      <c r="HV5" s="135"/>
      <c r="HW5" s="135"/>
      <c r="HX5" s="135"/>
      <c r="HY5" s="135"/>
      <c r="HZ5" s="135"/>
      <c r="IA5" s="135"/>
      <c r="IB5" s="135"/>
      <c r="IC5" s="135"/>
      <c r="ID5" s="135"/>
      <c r="IE5" s="135"/>
      <c r="IF5" s="135"/>
      <c r="IG5" s="135"/>
      <c r="IH5" s="135"/>
      <c r="II5" s="135"/>
      <c r="IJ5" s="135"/>
      <c r="IK5" s="135"/>
      <c r="IL5" s="135"/>
      <c r="IM5" s="135"/>
      <c r="IN5" s="135"/>
      <c r="IO5" s="135"/>
      <c r="IP5" s="135"/>
      <c r="IQ5" s="135"/>
      <c r="IR5" s="135"/>
      <c r="IS5" s="135"/>
      <c r="IT5" s="135"/>
      <c r="IU5" s="135"/>
      <c r="IV5" s="135"/>
      <c r="IW5" s="135"/>
      <c r="IX5" s="135"/>
      <c r="IY5" s="135"/>
      <c r="IZ5" s="135"/>
      <c r="JA5" s="135"/>
      <c r="JB5" s="135"/>
      <c r="JC5" s="135"/>
      <c r="JD5" s="135"/>
      <c r="JE5" s="135"/>
      <c r="JF5" s="135"/>
      <c r="JG5" s="135"/>
      <c r="JH5" s="135"/>
      <c r="JI5" s="135"/>
      <c r="JJ5" s="135"/>
      <c r="JK5" s="135"/>
      <c r="JL5" s="135"/>
      <c r="JM5" s="135"/>
      <c r="JN5" s="135"/>
      <c r="JO5" s="135"/>
      <c r="JP5" s="135"/>
      <c r="JQ5" s="135"/>
      <c r="JR5" s="135"/>
    </row>
    <row r="6" spans="1:278" s="136" customFormat="1" ht="32.25" customHeight="1" thickBot="1">
      <c r="A6" s="387" t="s">
        <v>101</v>
      </c>
      <c r="B6" s="388"/>
      <c r="C6" s="389"/>
      <c r="D6" s="394" t="str">
        <f>'Mapa Final'!D6</f>
        <v>Nivel Nacional</v>
      </c>
      <c r="E6" s="395"/>
      <c r="F6" s="395"/>
      <c r="G6" s="395"/>
      <c r="H6" s="395"/>
      <c r="I6" s="395"/>
      <c r="J6" s="395"/>
      <c r="K6" s="395"/>
      <c r="L6" s="395"/>
      <c r="M6" s="395"/>
      <c r="N6" s="396"/>
      <c r="O6" s="1"/>
      <c r="P6" s="1"/>
      <c r="Q6" s="1"/>
      <c r="R6" s="1"/>
      <c r="S6" s="1"/>
      <c r="T6" s="1"/>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c r="CY6" s="135"/>
      <c r="CZ6" s="135"/>
      <c r="DA6" s="135"/>
      <c r="DB6" s="135"/>
      <c r="DC6" s="135"/>
      <c r="DD6" s="135"/>
      <c r="DE6" s="135"/>
      <c r="DF6" s="135"/>
      <c r="DG6" s="135"/>
      <c r="DH6" s="135"/>
      <c r="DI6" s="135"/>
      <c r="DJ6" s="135"/>
      <c r="DK6" s="135"/>
      <c r="DL6" s="135"/>
      <c r="DM6" s="135"/>
      <c r="DN6" s="135"/>
      <c r="DO6" s="135"/>
      <c r="DP6" s="135"/>
      <c r="DQ6" s="135"/>
      <c r="DR6" s="135"/>
      <c r="DS6" s="135"/>
      <c r="DT6" s="135"/>
      <c r="DU6" s="135"/>
      <c r="DV6" s="135"/>
      <c r="DW6" s="135"/>
      <c r="DX6" s="135"/>
      <c r="DY6" s="135"/>
      <c r="DZ6" s="135"/>
      <c r="EA6" s="135"/>
      <c r="EB6" s="135"/>
      <c r="EC6" s="135"/>
      <c r="ED6" s="135"/>
      <c r="EE6" s="135"/>
      <c r="EF6" s="135"/>
      <c r="EG6" s="135"/>
      <c r="EH6" s="135"/>
      <c r="EI6" s="135"/>
      <c r="EJ6" s="135"/>
      <c r="EK6" s="135"/>
      <c r="EL6" s="135"/>
      <c r="EM6" s="135"/>
      <c r="EN6" s="135"/>
      <c r="EO6" s="135"/>
      <c r="EP6" s="135"/>
      <c r="EQ6" s="135"/>
      <c r="ER6" s="135"/>
      <c r="ES6" s="135"/>
      <c r="ET6" s="135"/>
      <c r="EU6" s="135"/>
      <c r="EV6" s="135"/>
      <c r="EW6" s="135"/>
      <c r="EX6" s="135"/>
      <c r="EY6" s="135"/>
      <c r="EZ6" s="135"/>
      <c r="FA6" s="135"/>
      <c r="FB6" s="135"/>
      <c r="FC6" s="135"/>
      <c r="FD6" s="135"/>
      <c r="FE6" s="135"/>
      <c r="FF6" s="135"/>
      <c r="FG6" s="135"/>
      <c r="FH6" s="135"/>
      <c r="FI6" s="135"/>
      <c r="FJ6" s="135"/>
      <c r="FK6" s="135"/>
      <c r="FL6" s="135"/>
      <c r="FM6" s="135"/>
      <c r="FN6" s="135"/>
      <c r="FO6" s="135"/>
      <c r="FP6" s="135"/>
      <c r="FQ6" s="135"/>
      <c r="FR6" s="135"/>
      <c r="FS6" s="135"/>
      <c r="FT6" s="135"/>
      <c r="FU6" s="135"/>
      <c r="FV6" s="135"/>
      <c r="FW6" s="135"/>
      <c r="FX6" s="135"/>
      <c r="FY6" s="135"/>
      <c r="FZ6" s="135"/>
      <c r="GA6" s="135"/>
      <c r="GB6" s="135"/>
      <c r="GC6" s="135"/>
      <c r="GD6" s="135"/>
      <c r="GE6" s="135"/>
      <c r="GF6" s="135"/>
      <c r="GG6" s="135"/>
      <c r="GH6" s="135"/>
      <c r="GI6" s="135"/>
      <c r="GJ6" s="135"/>
      <c r="GK6" s="135"/>
      <c r="GL6" s="135"/>
      <c r="GM6" s="135"/>
      <c r="GN6" s="135"/>
      <c r="GO6" s="135"/>
      <c r="GP6" s="135"/>
      <c r="GQ6" s="135"/>
      <c r="GR6" s="135"/>
      <c r="GS6" s="135"/>
      <c r="GT6" s="135"/>
      <c r="GU6" s="135"/>
      <c r="GV6" s="135"/>
      <c r="GW6" s="135"/>
      <c r="GX6" s="135"/>
      <c r="GY6" s="135"/>
      <c r="GZ6" s="135"/>
      <c r="HA6" s="135"/>
      <c r="HB6" s="135"/>
      <c r="HC6" s="135"/>
      <c r="HD6" s="135"/>
      <c r="HE6" s="135"/>
      <c r="HF6" s="135"/>
      <c r="HG6" s="135"/>
      <c r="HH6" s="135"/>
      <c r="HI6" s="135"/>
      <c r="HJ6" s="135"/>
      <c r="HK6" s="135"/>
      <c r="HL6" s="135"/>
      <c r="HM6" s="135"/>
      <c r="HN6" s="135"/>
      <c r="HO6" s="135"/>
      <c r="HP6" s="135"/>
      <c r="HQ6" s="135"/>
      <c r="HR6" s="135"/>
      <c r="HS6" s="135"/>
      <c r="HT6" s="135"/>
      <c r="HU6" s="135"/>
      <c r="HV6" s="135"/>
      <c r="HW6" s="135"/>
      <c r="HX6" s="135"/>
      <c r="HY6" s="135"/>
      <c r="HZ6" s="135"/>
      <c r="IA6" s="135"/>
      <c r="IB6" s="135"/>
      <c r="IC6" s="135"/>
      <c r="ID6" s="135"/>
      <c r="IE6" s="135"/>
      <c r="IF6" s="135"/>
      <c r="IG6" s="135"/>
      <c r="IH6" s="135"/>
      <c r="II6" s="135"/>
      <c r="IJ6" s="135"/>
      <c r="IK6" s="135"/>
      <c r="IL6" s="135"/>
      <c r="IM6" s="135"/>
      <c r="IN6" s="135"/>
      <c r="IO6" s="135"/>
      <c r="IP6" s="135"/>
      <c r="IQ6" s="135"/>
      <c r="IR6" s="135"/>
      <c r="IS6" s="135"/>
      <c r="IT6" s="135"/>
      <c r="IU6" s="135"/>
      <c r="IV6" s="135"/>
      <c r="IW6" s="135"/>
      <c r="IX6" s="135"/>
      <c r="IY6" s="135"/>
      <c r="IZ6" s="135"/>
      <c r="JA6" s="135"/>
      <c r="JB6" s="135"/>
      <c r="JC6" s="135"/>
      <c r="JD6" s="135"/>
      <c r="JE6" s="135"/>
      <c r="JF6" s="135"/>
      <c r="JG6" s="135"/>
      <c r="JH6" s="135"/>
      <c r="JI6" s="135"/>
      <c r="JJ6" s="135"/>
      <c r="JK6" s="135"/>
      <c r="JL6" s="135"/>
      <c r="JM6" s="135"/>
      <c r="JN6" s="135"/>
      <c r="JO6" s="135"/>
      <c r="JP6" s="135"/>
      <c r="JQ6" s="135"/>
      <c r="JR6" s="135"/>
    </row>
    <row r="7" spans="1:278" s="148" customFormat="1" ht="39.75" customHeight="1" thickTop="1" thickBot="1">
      <c r="A7" s="429" t="s">
        <v>412</v>
      </c>
      <c r="B7" s="430"/>
      <c r="C7" s="430"/>
      <c r="D7" s="430"/>
      <c r="E7" s="430"/>
      <c r="F7" s="431"/>
      <c r="G7" s="155"/>
      <c r="H7" s="432" t="s">
        <v>413</v>
      </c>
      <c r="I7" s="432"/>
      <c r="J7" s="432"/>
      <c r="K7" s="432" t="s">
        <v>414</v>
      </c>
      <c r="L7" s="432"/>
      <c r="M7" s="432"/>
      <c r="N7" s="433" t="s">
        <v>415</v>
      </c>
      <c r="O7" s="423" t="s">
        <v>416</v>
      </c>
      <c r="P7" s="425" t="s">
        <v>417</v>
      </c>
      <c r="Q7" s="426"/>
      <c r="R7" s="425" t="s">
        <v>418</v>
      </c>
      <c r="S7" s="426"/>
      <c r="T7" s="434" t="s">
        <v>437</v>
      </c>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c r="AW7" s="161"/>
      <c r="AX7" s="161"/>
      <c r="AY7" s="161"/>
      <c r="AZ7" s="161"/>
      <c r="BA7" s="161"/>
      <c r="BB7" s="161"/>
      <c r="BC7" s="161"/>
      <c r="BD7" s="161"/>
      <c r="BE7" s="161"/>
      <c r="BF7" s="161"/>
      <c r="BG7" s="161"/>
      <c r="BH7" s="161"/>
      <c r="BI7" s="161"/>
      <c r="BJ7" s="161"/>
      <c r="BK7" s="161"/>
      <c r="BL7" s="161"/>
      <c r="BM7" s="161"/>
      <c r="BN7" s="161"/>
      <c r="BO7" s="161"/>
      <c r="BP7" s="161"/>
      <c r="BQ7" s="161"/>
      <c r="BR7" s="161"/>
      <c r="BS7" s="161"/>
      <c r="BT7" s="161"/>
      <c r="BU7" s="161"/>
      <c r="BV7" s="161"/>
      <c r="BW7" s="161"/>
      <c r="BX7" s="161"/>
      <c r="BY7" s="161"/>
      <c r="BZ7" s="161"/>
      <c r="CA7" s="161"/>
      <c r="CB7" s="161"/>
      <c r="CC7" s="161"/>
      <c r="CD7" s="161"/>
      <c r="CE7" s="161"/>
      <c r="CF7" s="161"/>
      <c r="CG7" s="161"/>
      <c r="CH7" s="161"/>
      <c r="CI7" s="161"/>
      <c r="CJ7" s="161"/>
      <c r="CK7" s="161"/>
      <c r="CL7" s="161"/>
      <c r="CM7" s="161"/>
      <c r="CN7" s="161"/>
      <c r="CO7" s="161"/>
      <c r="CP7" s="161"/>
      <c r="CQ7" s="161"/>
      <c r="CR7" s="161"/>
      <c r="CS7" s="161"/>
      <c r="CT7" s="161"/>
      <c r="CU7" s="161"/>
      <c r="CV7" s="161"/>
      <c r="CW7" s="161"/>
      <c r="CX7" s="161"/>
      <c r="CY7" s="161"/>
      <c r="CZ7" s="161"/>
      <c r="DA7" s="161"/>
      <c r="DB7" s="161"/>
      <c r="DC7" s="161"/>
      <c r="DD7" s="161"/>
      <c r="DE7" s="161"/>
      <c r="DF7" s="161"/>
      <c r="DG7" s="161"/>
      <c r="DH7" s="161"/>
      <c r="DI7" s="161"/>
      <c r="DJ7" s="161"/>
      <c r="DK7" s="161"/>
      <c r="DL7" s="161"/>
      <c r="DM7" s="161"/>
      <c r="DN7" s="161"/>
      <c r="DO7" s="161"/>
      <c r="DP7" s="161"/>
      <c r="DQ7" s="161"/>
      <c r="DR7" s="161"/>
      <c r="DS7" s="161"/>
      <c r="DT7" s="161"/>
      <c r="DU7" s="161"/>
      <c r="DV7" s="161"/>
      <c r="DW7" s="161"/>
      <c r="DX7" s="161"/>
      <c r="DY7" s="161"/>
      <c r="DZ7" s="161"/>
      <c r="EA7" s="161"/>
      <c r="EB7" s="161"/>
      <c r="EC7" s="161"/>
      <c r="ED7" s="161"/>
      <c r="EE7" s="161"/>
      <c r="EF7" s="161"/>
      <c r="EG7" s="161"/>
      <c r="EH7" s="161"/>
      <c r="EI7" s="161"/>
      <c r="EJ7" s="161"/>
      <c r="EK7" s="161"/>
      <c r="EL7" s="161"/>
      <c r="EM7" s="161"/>
      <c r="EN7" s="161"/>
      <c r="EO7" s="161"/>
      <c r="EP7" s="161"/>
      <c r="EQ7" s="161"/>
      <c r="ER7" s="161"/>
      <c r="ES7" s="161"/>
      <c r="ET7" s="161"/>
      <c r="EU7" s="161"/>
      <c r="EV7" s="161"/>
      <c r="EW7" s="161"/>
      <c r="EX7" s="161"/>
      <c r="EY7" s="161"/>
      <c r="EZ7" s="161"/>
      <c r="FA7" s="161"/>
      <c r="FB7" s="161"/>
      <c r="FC7" s="161"/>
      <c r="FD7" s="161"/>
      <c r="FE7" s="161"/>
      <c r="FF7" s="161"/>
      <c r="FG7" s="161"/>
      <c r="FH7" s="161"/>
      <c r="FI7" s="161"/>
      <c r="FJ7" s="161"/>
      <c r="FK7" s="161"/>
      <c r="FL7" s="161"/>
      <c r="FM7" s="161"/>
      <c r="FN7" s="161"/>
      <c r="FO7" s="161"/>
      <c r="FP7" s="161"/>
      <c r="FQ7" s="161"/>
      <c r="FR7" s="161"/>
      <c r="FS7" s="161"/>
      <c r="FT7" s="161"/>
    </row>
    <row r="8" spans="1:278" s="149" customFormat="1" ht="60.95" customHeight="1" thickTop="1" thickBot="1">
      <c r="A8" s="164" t="s">
        <v>19</v>
      </c>
      <c r="B8" s="164" t="s">
        <v>109</v>
      </c>
      <c r="C8" s="165" t="s">
        <v>49</v>
      </c>
      <c r="D8" s="156" t="s">
        <v>110</v>
      </c>
      <c r="E8" s="157" t="s">
        <v>53</v>
      </c>
      <c r="F8" s="157" t="s">
        <v>55</v>
      </c>
      <c r="G8" s="157" t="s">
        <v>57</v>
      </c>
      <c r="H8" s="158" t="s">
        <v>420</v>
      </c>
      <c r="I8" s="158" t="s">
        <v>379</v>
      </c>
      <c r="J8" s="158" t="s">
        <v>421</v>
      </c>
      <c r="K8" s="158" t="s">
        <v>420</v>
      </c>
      <c r="L8" s="158" t="s">
        <v>422</v>
      </c>
      <c r="M8" s="158" t="s">
        <v>421</v>
      </c>
      <c r="N8" s="433"/>
      <c r="O8" s="424"/>
      <c r="P8" s="159" t="s">
        <v>423</v>
      </c>
      <c r="Q8" s="159" t="s">
        <v>424</v>
      </c>
      <c r="R8" s="159" t="s">
        <v>425</v>
      </c>
      <c r="S8" s="159" t="s">
        <v>426</v>
      </c>
      <c r="T8" s="434"/>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2"/>
      <c r="BR8" s="162"/>
      <c r="BS8" s="162"/>
      <c r="BT8" s="162"/>
      <c r="BU8" s="162"/>
      <c r="BV8" s="162"/>
      <c r="BW8" s="162"/>
      <c r="BX8" s="162"/>
      <c r="BY8" s="162"/>
      <c r="BZ8" s="162"/>
      <c r="CA8" s="162"/>
      <c r="CB8" s="162"/>
      <c r="CC8" s="162"/>
      <c r="CD8" s="162"/>
      <c r="CE8" s="162"/>
      <c r="CF8" s="162"/>
      <c r="CG8" s="162"/>
      <c r="CH8" s="162"/>
      <c r="CI8" s="162"/>
      <c r="CJ8" s="162"/>
      <c r="CK8" s="162"/>
      <c r="CL8" s="162"/>
      <c r="CM8" s="162"/>
      <c r="CN8" s="162"/>
      <c r="CO8" s="162"/>
      <c r="CP8" s="162"/>
      <c r="CQ8" s="162"/>
      <c r="CR8" s="162"/>
      <c r="CS8" s="162"/>
      <c r="CT8" s="162"/>
      <c r="CU8" s="162"/>
      <c r="CV8" s="162"/>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2"/>
      <c r="EA8" s="162"/>
      <c r="EB8" s="162"/>
      <c r="EC8" s="162"/>
      <c r="ED8" s="162"/>
      <c r="EE8" s="162"/>
      <c r="EF8" s="162"/>
      <c r="EG8" s="162"/>
      <c r="EH8" s="162"/>
      <c r="EI8" s="162"/>
      <c r="EJ8" s="162"/>
      <c r="EK8" s="162"/>
      <c r="EL8" s="162"/>
      <c r="EM8" s="162"/>
      <c r="EN8" s="162"/>
      <c r="EO8" s="162"/>
      <c r="EP8" s="162"/>
      <c r="EQ8" s="162"/>
      <c r="ER8" s="162"/>
      <c r="ES8" s="162"/>
      <c r="ET8" s="162"/>
      <c r="EU8" s="162"/>
      <c r="EV8" s="162"/>
      <c r="EW8" s="162"/>
      <c r="EX8" s="162"/>
      <c r="EY8" s="162"/>
      <c r="EZ8" s="162"/>
      <c r="FA8" s="162"/>
      <c r="FB8" s="162"/>
      <c r="FC8" s="162"/>
      <c r="FD8" s="162"/>
      <c r="FE8" s="162"/>
      <c r="FF8" s="162"/>
      <c r="FG8" s="162"/>
      <c r="FH8" s="162"/>
      <c r="FI8" s="162"/>
      <c r="FJ8" s="162"/>
      <c r="FK8" s="162"/>
      <c r="FL8" s="162"/>
      <c r="FM8" s="162"/>
      <c r="FN8" s="162"/>
      <c r="FO8" s="162"/>
      <c r="FP8" s="162"/>
      <c r="FQ8" s="162"/>
      <c r="FR8" s="162"/>
      <c r="FS8" s="162"/>
      <c r="FT8" s="162"/>
    </row>
    <row r="9" spans="1:278" s="150" customFormat="1" ht="10.5" customHeight="1" thickTop="1" thickBot="1">
      <c r="A9" s="463"/>
      <c r="B9" s="464"/>
      <c r="C9" s="464"/>
      <c r="D9" s="464"/>
      <c r="E9" s="464"/>
      <c r="F9" s="464"/>
      <c r="G9" s="464"/>
      <c r="H9" s="464"/>
      <c r="I9" s="464"/>
      <c r="J9" s="464"/>
      <c r="K9" s="464"/>
      <c r="L9" s="464"/>
      <c r="M9" s="464"/>
      <c r="N9" s="464"/>
      <c r="T9" s="160"/>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c r="BC9" s="163"/>
      <c r="BD9" s="163"/>
      <c r="BE9" s="163"/>
      <c r="BF9" s="163"/>
      <c r="BG9" s="163"/>
      <c r="BH9" s="163"/>
      <c r="BI9" s="163"/>
      <c r="BJ9" s="163"/>
      <c r="BK9" s="163"/>
      <c r="BL9" s="163"/>
      <c r="BM9" s="163"/>
      <c r="BN9" s="163"/>
      <c r="BO9" s="163"/>
      <c r="BP9" s="163"/>
      <c r="BQ9" s="163"/>
      <c r="BR9" s="163"/>
      <c r="BS9" s="163"/>
      <c r="BT9" s="163"/>
      <c r="BU9" s="163"/>
      <c r="BV9" s="163"/>
      <c r="BW9" s="163"/>
      <c r="BX9" s="163"/>
      <c r="BY9" s="163"/>
      <c r="BZ9" s="163"/>
      <c r="CA9" s="163"/>
      <c r="CB9" s="163"/>
      <c r="CC9" s="163"/>
      <c r="CD9" s="163"/>
      <c r="CE9" s="163"/>
      <c r="CF9" s="163"/>
      <c r="CG9" s="163"/>
      <c r="CH9" s="163"/>
      <c r="CI9" s="163"/>
      <c r="CJ9" s="163"/>
      <c r="CK9" s="163"/>
      <c r="CL9" s="163"/>
      <c r="CM9" s="163"/>
      <c r="CN9" s="163"/>
      <c r="CO9" s="163"/>
      <c r="CP9" s="163"/>
      <c r="CQ9" s="163"/>
      <c r="CR9" s="163"/>
      <c r="CS9" s="163"/>
      <c r="CT9" s="163"/>
      <c r="CU9" s="163"/>
      <c r="CV9" s="163"/>
      <c r="CW9" s="163"/>
      <c r="CX9" s="163"/>
      <c r="CY9" s="163"/>
      <c r="CZ9" s="163"/>
      <c r="DA9" s="163"/>
      <c r="DB9" s="163"/>
      <c r="DC9" s="163"/>
      <c r="DD9" s="163"/>
      <c r="DE9" s="163"/>
      <c r="DF9" s="163"/>
      <c r="DG9" s="163"/>
      <c r="DH9" s="163"/>
      <c r="DI9" s="163"/>
      <c r="DJ9" s="163"/>
      <c r="DK9" s="163"/>
      <c r="DL9" s="163"/>
      <c r="DM9" s="163"/>
      <c r="DN9" s="163"/>
      <c r="DO9" s="163"/>
      <c r="DP9" s="163"/>
      <c r="DQ9" s="163"/>
      <c r="DR9" s="163"/>
      <c r="DS9" s="163"/>
      <c r="DT9" s="163"/>
      <c r="DU9" s="163"/>
      <c r="DV9" s="163"/>
      <c r="DW9" s="163"/>
      <c r="DX9" s="163"/>
      <c r="DY9" s="163"/>
      <c r="DZ9" s="163"/>
      <c r="EA9" s="163"/>
      <c r="EB9" s="163"/>
      <c r="EC9" s="163"/>
      <c r="ED9" s="163"/>
      <c r="EE9" s="163"/>
      <c r="EF9" s="163"/>
      <c r="EG9" s="163"/>
      <c r="EH9" s="163"/>
      <c r="EI9" s="163"/>
      <c r="EJ9" s="163"/>
      <c r="EK9" s="163"/>
      <c r="EL9" s="163"/>
      <c r="EM9" s="163"/>
      <c r="EN9" s="163"/>
      <c r="EO9" s="163"/>
      <c r="EP9" s="163"/>
      <c r="EQ9" s="163"/>
      <c r="ER9" s="163"/>
      <c r="ES9" s="163"/>
      <c r="ET9" s="163"/>
      <c r="EU9" s="163"/>
      <c r="EV9" s="163"/>
      <c r="EW9" s="163"/>
      <c r="EX9" s="163"/>
      <c r="EY9" s="163"/>
      <c r="EZ9" s="163"/>
      <c r="FA9" s="163"/>
      <c r="FB9" s="163"/>
      <c r="FC9" s="163"/>
      <c r="FD9" s="163"/>
      <c r="FE9" s="163"/>
      <c r="FF9" s="163"/>
      <c r="FG9" s="163"/>
      <c r="FH9" s="163"/>
      <c r="FI9" s="163"/>
      <c r="FJ9" s="163"/>
      <c r="FK9" s="163"/>
      <c r="FL9" s="163"/>
      <c r="FM9" s="163"/>
      <c r="FN9" s="163"/>
      <c r="FO9" s="163"/>
      <c r="FP9" s="163"/>
      <c r="FQ9" s="163"/>
      <c r="FR9" s="163"/>
      <c r="FS9" s="163"/>
      <c r="FT9" s="163"/>
    </row>
    <row r="10" spans="1:278" s="151" customFormat="1" ht="15" customHeight="1">
      <c r="A10" s="465">
        <f>'Mapa Final'!A10</f>
        <v>1</v>
      </c>
      <c r="B10" s="471" t="str">
        <f>'Mapa Final'!B10</f>
        <v>Incumplimiento del plan de trabajo SG-SST</v>
      </c>
      <c r="C10" s="468" t="str">
        <f>'Mapa Final'!C10</f>
        <v>Incumplimiento de las metas establecidas</v>
      </c>
      <c r="D10" s="468" t="str">
        <f>'Mapa Final'!D10</f>
        <v>1. La baja asistencia de los servidores judiciales por la falta de compromiso 
2. Jefe inmediato no concede permiso y/o comisiones de servicios.
3.  Alto volumen de trabajo que impide la participación a las diferentes actividades. 
4. Tardanza en la planeación de las actividades</v>
      </c>
      <c r="E10" s="445" t="str">
        <f>'Mapa Final'!E10</f>
        <v>Baja participación en las actividades programadas en el plan de trabajo de SG-SST</v>
      </c>
      <c r="F10" s="445" t="str">
        <f>'Mapa Final'!F10</f>
        <v>Posibilidad de incumplimiento de las metas establecidas en el Plan de Trabajo del Sistema de Gestión de Seguridad y Salud en el Trabajo por la Baja participación en las actividades programadas en el plan de trabajo de SG-SST</v>
      </c>
      <c r="G10" s="445" t="str">
        <f>'Mapa Final'!G10</f>
        <v>Usuarios, productos y prácticas organizacionales</v>
      </c>
      <c r="H10" s="448" t="str">
        <f>'Mapa Final'!I10</f>
        <v>Media</v>
      </c>
      <c r="I10" s="457" t="str">
        <f>'Mapa Final'!L10</f>
        <v>Moderado</v>
      </c>
      <c r="J10" s="451" t="str">
        <f>'Mapa Final'!N10</f>
        <v>Moderado</v>
      </c>
      <c r="K10" s="454" t="str">
        <f>'Mapa Final'!AA10</f>
        <v>Baja</v>
      </c>
      <c r="L10" s="454" t="str">
        <f>'Mapa Final'!AE10</f>
        <v>Moderado</v>
      </c>
      <c r="M10" s="460" t="str">
        <f>'Mapa Final'!AG10</f>
        <v>Moderado</v>
      </c>
      <c r="N10" s="454" t="str">
        <f>'Mapa Final'!AH10</f>
        <v>Aceptar</v>
      </c>
      <c r="O10" s="438" t="s">
        <v>571</v>
      </c>
      <c r="P10" s="441"/>
      <c r="Q10" s="444" t="s">
        <v>10</v>
      </c>
      <c r="R10" s="435">
        <v>45108</v>
      </c>
      <c r="S10" s="435">
        <v>45199</v>
      </c>
      <c r="T10" s="438" t="s">
        <v>570</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51" customFormat="1" ht="13.5" customHeight="1">
      <c r="A11" s="466"/>
      <c r="B11" s="373"/>
      <c r="C11" s="469"/>
      <c r="D11" s="469"/>
      <c r="E11" s="446"/>
      <c r="F11" s="446"/>
      <c r="G11" s="446"/>
      <c r="H11" s="449"/>
      <c r="I11" s="458"/>
      <c r="J11" s="452"/>
      <c r="K11" s="455"/>
      <c r="L11" s="455"/>
      <c r="M11" s="461"/>
      <c r="N11" s="455"/>
      <c r="O11" s="436"/>
      <c r="P11" s="442"/>
      <c r="Q11" s="436"/>
      <c r="R11" s="436"/>
      <c r="S11" s="436"/>
      <c r="T11" s="439"/>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51" customFormat="1" ht="13.5" customHeight="1">
      <c r="A12" s="466"/>
      <c r="B12" s="373"/>
      <c r="C12" s="469"/>
      <c r="D12" s="469"/>
      <c r="E12" s="446"/>
      <c r="F12" s="446"/>
      <c r="G12" s="446"/>
      <c r="H12" s="449"/>
      <c r="I12" s="458"/>
      <c r="J12" s="452"/>
      <c r="K12" s="455"/>
      <c r="L12" s="455"/>
      <c r="M12" s="461"/>
      <c r="N12" s="455"/>
      <c r="O12" s="436"/>
      <c r="P12" s="442"/>
      <c r="Q12" s="436"/>
      <c r="R12" s="436"/>
      <c r="S12" s="436"/>
      <c r="T12" s="439"/>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51" customFormat="1" ht="13.5" customHeight="1">
      <c r="A13" s="466"/>
      <c r="B13" s="373"/>
      <c r="C13" s="469"/>
      <c r="D13" s="469"/>
      <c r="E13" s="446"/>
      <c r="F13" s="446"/>
      <c r="G13" s="446"/>
      <c r="H13" s="449"/>
      <c r="I13" s="458"/>
      <c r="J13" s="452"/>
      <c r="K13" s="455"/>
      <c r="L13" s="455"/>
      <c r="M13" s="461"/>
      <c r="N13" s="455"/>
      <c r="O13" s="436"/>
      <c r="P13" s="442"/>
      <c r="Q13" s="436"/>
      <c r="R13" s="436"/>
      <c r="S13" s="436"/>
      <c r="T13" s="439"/>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51" customFormat="1" ht="238.5" customHeight="1" thickBot="1">
      <c r="A14" s="467"/>
      <c r="B14" s="472"/>
      <c r="C14" s="470"/>
      <c r="D14" s="470"/>
      <c r="E14" s="447"/>
      <c r="F14" s="447"/>
      <c r="G14" s="447"/>
      <c r="H14" s="450"/>
      <c r="I14" s="459"/>
      <c r="J14" s="453"/>
      <c r="K14" s="456"/>
      <c r="L14" s="456"/>
      <c r="M14" s="462"/>
      <c r="N14" s="456"/>
      <c r="O14" s="437"/>
      <c r="P14" s="443"/>
      <c r="Q14" s="437"/>
      <c r="R14" s="437"/>
      <c r="S14" s="437"/>
      <c r="T14" s="440"/>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s="151" customFormat="1" ht="15" customHeight="1">
      <c r="A15" s="465">
        <f>'Mapa Final'!A15</f>
        <v>2</v>
      </c>
      <c r="B15" s="471" t="str">
        <f>'Mapa Final'!B15</f>
        <v>Incumplimiento de las Normas de SG-SST</v>
      </c>
      <c r="C15" s="468" t="str">
        <f>'Mapa Final'!C15</f>
        <v>Reputacional</v>
      </c>
      <c r="D15" s="468" t="str">
        <f>'Mapa Final'!D15</f>
        <v xml:space="preserve">1. Falta de compromiso por parte de los nominadores y su equipo de trabajo para participar en las actividades de promoción y prevención de SG-SST
2. Desconocimiento de la ley.
3. Falta sensibilización a los funcionarios y servidores judiciales.
4. Presupuesto insuficiente para efectuar los arreglos locativos que generan accidentes de trabajo.
</v>
      </c>
      <c r="E15" s="445" t="str">
        <f>'Mapa Final'!E15</f>
        <v>Incumplimiento cumplimiento de normas legalmente establecidas, resoluciones, decretos y leyes que contemplan las obligaciones que tienen los Empleadores y Trabajadores.</v>
      </c>
      <c r="F15" s="445" t="str">
        <f>'Mapa Final'!F15</f>
        <v>Posibilidad de perdida reputacional al Infringir el cumplimiento de normas legalmente establecidas, resoluciones, decretos y leyes que contemplan las obligaciones que tienen los Empleadores y Trabajadores.</v>
      </c>
      <c r="G15" s="445" t="str">
        <f>'Mapa Final'!G15</f>
        <v>Usuarios, productos y prácticas organizacionales</v>
      </c>
      <c r="H15" s="448" t="str">
        <f>'Mapa Final'!I15</f>
        <v>Media</v>
      </c>
      <c r="I15" s="457" t="str">
        <f>'Mapa Final'!L15</f>
        <v>Moderado</v>
      </c>
      <c r="J15" s="451" t="str">
        <f>'Mapa Final'!N15</f>
        <v>Moderado</v>
      </c>
      <c r="K15" s="454" t="str">
        <f>'Mapa Final'!AA15</f>
        <v>Baja</v>
      </c>
      <c r="L15" s="454" t="str">
        <f>'Mapa Final'!AE15</f>
        <v>Moderado</v>
      </c>
      <c r="M15" s="460" t="str">
        <f>'Mapa Final'!AG15</f>
        <v>Moderado</v>
      </c>
      <c r="N15" s="454" t="str">
        <f>'Mapa Final'!AH15</f>
        <v>Evitar</v>
      </c>
      <c r="O15" s="438" t="s">
        <v>572</v>
      </c>
      <c r="P15" s="441"/>
      <c r="Q15" s="444" t="s">
        <v>10</v>
      </c>
      <c r="R15" s="435">
        <v>45108</v>
      </c>
      <c r="S15" s="435">
        <v>45199</v>
      </c>
      <c r="T15" s="438" t="s">
        <v>438</v>
      </c>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row>
    <row r="16" spans="1:278" s="151" customFormat="1" ht="13.5" customHeight="1">
      <c r="A16" s="466"/>
      <c r="B16" s="373"/>
      <c r="C16" s="469"/>
      <c r="D16" s="469"/>
      <c r="E16" s="446"/>
      <c r="F16" s="446"/>
      <c r="G16" s="446"/>
      <c r="H16" s="449"/>
      <c r="I16" s="458"/>
      <c r="J16" s="452"/>
      <c r="K16" s="455"/>
      <c r="L16" s="455"/>
      <c r="M16" s="461"/>
      <c r="N16" s="455"/>
      <c r="O16" s="436"/>
      <c r="P16" s="442"/>
      <c r="Q16" s="436"/>
      <c r="R16" s="436"/>
      <c r="S16" s="436"/>
      <c r="T16" s="439"/>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row>
    <row r="17" spans="1:176" s="151" customFormat="1" ht="13.5" customHeight="1">
      <c r="A17" s="466"/>
      <c r="B17" s="373"/>
      <c r="C17" s="469"/>
      <c r="D17" s="469"/>
      <c r="E17" s="446"/>
      <c r="F17" s="446"/>
      <c r="G17" s="446"/>
      <c r="H17" s="449"/>
      <c r="I17" s="458"/>
      <c r="J17" s="452"/>
      <c r="K17" s="455"/>
      <c r="L17" s="455"/>
      <c r="M17" s="461"/>
      <c r="N17" s="455"/>
      <c r="O17" s="436"/>
      <c r="P17" s="442"/>
      <c r="Q17" s="436"/>
      <c r="R17" s="436"/>
      <c r="S17" s="436"/>
      <c r="T17" s="439"/>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row>
    <row r="18" spans="1:176" s="151" customFormat="1" ht="13.5" customHeight="1">
      <c r="A18" s="466"/>
      <c r="B18" s="373"/>
      <c r="C18" s="469"/>
      <c r="D18" s="469"/>
      <c r="E18" s="446"/>
      <c r="F18" s="446"/>
      <c r="G18" s="446"/>
      <c r="H18" s="449"/>
      <c r="I18" s="458"/>
      <c r="J18" s="452"/>
      <c r="K18" s="455"/>
      <c r="L18" s="455"/>
      <c r="M18" s="461"/>
      <c r="N18" s="455"/>
      <c r="O18" s="436"/>
      <c r="P18" s="442"/>
      <c r="Q18" s="436"/>
      <c r="R18" s="436"/>
      <c r="S18" s="436"/>
      <c r="T18" s="439"/>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row>
    <row r="19" spans="1:176" s="151" customFormat="1" ht="255.75" customHeight="1" thickBot="1">
      <c r="A19" s="467"/>
      <c r="B19" s="472"/>
      <c r="C19" s="470"/>
      <c r="D19" s="470"/>
      <c r="E19" s="447"/>
      <c r="F19" s="447"/>
      <c r="G19" s="447"/>
      <c r="H19" s="450"/>
      <c r="I19" s="459"/>
      <c r="J19" s="453"/>
      <c r="K19" s="456"/>
      <c r="L19" s="456"/>
      <c r="M19" s="462"/>
      <c r="N19" s="456"/>
      <c r="O19" s="437"/>
      <c r="P19" s="443"/>
      <c r="Q19" s="437"/>
      <c r="R19" s="437"/>
      <c r="S19" s="437"/>
      <c r="T19" s="440"/>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row>
    <row r="20" spans="1:176" ht="15" customHeight="1">
      <c r="A20" s="465">
        <f>'Mapa Final'!A19</f>
        <v>3</v>
      </c>
      <c r="B20" s="471" t="str">
        <f>'Mapa Final'!B19</f>
        <v>Corrupción</v>
      </c>
      <c r="C20" s="468" t="str">
        <f>'Mapa Final'!C19</f>
        <v>Reputacional(Corrupción)</v>
      </c>
      <c r="D20" s="468" t="str">
        <f>'Mapa Final'!D19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45" t="str">
        <f>'Mapa Final'!E19</f>
        <v>Carencia de transparencia, imparcialidad, moralidad y ética Judicial</v>
      </c>
      <c r="F20" s="445" t="str">
        <f>'Mapa Final'!F19</f>
        <v xml:space="preserve">Posibilidad de actos indebidos (corrupción) de  los servidores judiciales debido a la carencia de transparencia, imparcialidad, moralidad y ética Judicial </v>
      </c>
      <c r="G20" s="445" t="str">
        <f>'Mapa Final'!G19</f>
        <v>Fraude Interno</v>
      </c>
      <c r="H20" s="448" t="str">
        <f>'Mapa Final'!I19</f>
        <v>Media</v>
      </c>
      <c r="I20" s="457" t="str">
        <f>'Mapa Final'!L19</f>
        <v>Moderado</v>
      </c>
      <c r="J20" s="451" t="str">
        <f>'Mapa Final'!N19</f>
        <v>Moderado</v>
      </c>
      <c r="K20" s="454" t="str">
        <f>'Mapa Final'!AA19</f>
        <v>Baja</v>
      </c>
      <c r="L20" s="454" t="str">
        <f>'Mapa Final'!AE19</f>
        <v>Moderado</v>
      </c>
      <c r="M20" s="460" t="str">
        <f>'Mapa Final'!AG19</f>
        <v>Moderado</v>
      </c>
      <c r="N20" s="454" t="str">
        <f>'Mapa Final'!AH19</f>
        <v>Aceptar</v>
      </c>
      <c r="O20" s="438" t="s">
        <v>445</v>
      </c>
      <c r="P20" s="441"/>
      <c r="Q20" s="444" t="s">
        <v>10</v>
      </c>
      <c r="R20" s="435">
        <v>45108</v>
      </c>
      <c r="S20" s="435">
        <v>45199</v>
      </c>
      <c r="T20" s="438" t="s">
        <v>434</v>
      </c>
    </row>
    <row r="21" spans="1:176">
      <c r="A21" s="466"/>
      <c r="B21" s="373"/>
      <c r="C21" s="469"/>
      <c r="D21" s="469"/>
      <c r="E21" s="446"/>
      <c r="F21" s="446"/>
      <c r="G21" s="446"/>
      <c r="H21" s="449"/>
      <c r="I21" s="458"/>
      <c r="J21" s="452"/>
      <c r="K21" s="455"/>
      <c r="L21" s="455"/>
      <c r="M21" s="461"/>
      <c r="N21" s="455"/>
      <c r="O21" s="439"/>
      <c r="P21" s="442"/>
      <c r="Q21" s="436"/>
      <c r="R21" s="436"/>
      <c r="S21" s="436"/>
      <c r="T21" s="439"/>
    </row>
    <row r="22" spans="1:176">
      <c r="A22" s="466"/>
      <c r="B22" s="373"/>
      <c r="C22" s="469"/>
      <c r="D22" s="469"/>
      <c r="E22" s="446"/>
      <c r="F22" s="446"/>
      <c r="G22" s="446"/>
      <c r="H22" s="449"/>
      <c r="I22" s="458"/>
      <c r="J22" s="452"/>
      <c r="K22" s="455"/>
      <c r="L22" s="455"/>
      <c r="M22" s="461"/>
      <c r="N22" s="455"/>
      <c r="O22" s="439"/>
      <c r="P22" s="442"/>
      <c r="Q22" s="436"/>
      <c r="R22" s="436"/>
      <c r="S22" s="436"/>
      <c r="T22" s="439"/>
    </row>
    <row r="23" spans="1:176">
      <c r="A23" s="466"/>
      <c r="B23" s="373"/>
      <c r="C23" s="469"/>
      <c r="D23" s="469"/>
      <c r="E23" s="446"/>
      <c r="F23" s="446"/>
      <c r="G23" s="446"/>
      <c r="H23" s="449"/>
      <c r="I23" s="458"/>
      <c r="J23" s="452"/>
      <c r="K23" s="455"/>
      <c r="L23" s="455"/>
      <c r="M23" s="461"/>
      <c r="N23" s="455"/>
      <c r="O23" s="439"/>
      <c r="P23" s="442"/>
      <c r="Q23" s="436"/>
      <c r="R23" s="436"/>
      <c r="S23" s="436"/>
      <c r="T23" s="439"/>
    </row>
    <row r="24" spans="1:176" ht="102.75" customHeight="1" thickBot="1">
      <c r="A24" s="467"/>
      <c r="B24" s="472"/>
      <c r="C24" s="470"/>
      <c r="D24" s="470"/>
      <c r="E24" s="447"/>
      <c r="F24" s="447"/>
      <c r="G24" s="447"/>
      <c r="H24" s="450"/>
      <c r="I24" s="459"/>
      <c r="J24" s="453"/>
      <c r="K24" s="456"/>
      <c r="L24" s="456"/>
      <c r="M24" s="462"/>
      <c r="N24" s="456"/>
      <c r="O24" s="440"/>
      <c r="P24" s="443"/>
      <c r="Q24" s="437"/>
      <c r="R24" s="437"/>
      <c r="S24" s="437"/>
      <c r="T24" s="440"/>
    </row>
    <row r="25" spans="1:176" ht="15" customHeight="1">
      <c r="A25" s="465">
        <f>'Mapa Final'!A23</f>
        <v>4</v>
      </c>
      <c r="B25" s="471" t="str">
        <f>'Mapa Final'!B23</f>
        <v>Interrupción o demora en el proceso de 
Gestión de seguridad y salud en el trabajo</v>
      </c>
      <c r="C25" s="468" t="str">
        <f>'Mapa Final'!C23</f>
        <v>Incumplimiento de las metas establecidas</v>
      </c>
      <c r="D25" s="468" t="str">
        <f>'Mapa Final'!D23</f>
        <v xml:space="preserve">1. Paros/movilizaciones que afectan el proceso
2. Disturbios o hechos violentos
3.Decreto de estado de emergencia económica y social
4.Emergencias Ambientales
6. Fallas técnologicas </v>
      </c>
      <c r="E25" s="445" t="str">
        <f>'Mapa Final'!E23</f>
        <v>Sucesos de fuerza mayor que imposibilitan el cumplimiento de las actividades asociadas al proceso Gestión de seguridad y salud en el trabajo</v>
      </c>
      <c r="F25" s="445" t="str">
        <f>'Mapa Final'!F23</f>
        <v>Posibilidad de incumplimiento de las metas por sucesos de fuerza mayor que imposibilitan el cumplimiento de las actividades asociadas al proceso Gestión de seguridad y salud en el trabajo</v>
      </c>
      <c r="G25" s="445" t="str">
        <f>'Mapa Final'!G23</f>
        <v>Ejecución y Administración de Procesos</v>
      </c>
      <c r="H25" s="448" t="str">
        <f>'Mapa Final'!I23</f>
        <v>Media</v>
      </c>
      <c r="I25" s="457" t="str">
        <f>'Mapa Final'!L23</f>
        <v>Mayor</v>
      </c>
      <c r="J25" s="451" t="str">
        <f>'Mapa Final'!N23</f>
        <v xml:space="preserve">Alto </v>
      </c>
      <c r="K25" s="454" t="str">
        <f>'Mapa Final'!AA23</f>
        <v>Baja</v>
      </c>
      <c r="L25" s="454" t="str">
        <f>'Mapa Final'!AE23</f>
        <v>Mayor</v>
      </c>
      <c r="M25" s="460" t="str">
        <f>'Mapa Final'!AG23</f>
        <v xml:space="preserve">Alto </v>
      </c>
      <c r="N25" s="454" t="str">
        <f>'Mapa Final'!AH23</f>
        <v>Aceptar</v>
      </c>
      <c r="O25" s="438" t="s">
        <v>573</v>
      </c>
      <c r="P25" s="444"/>
      <c r="Q25" s="444" t="s">
        <v>431</v>
      </c>
      <c r="R25" s="435">
        <v>45108</v>
      </c>
      <c r="S25" s="435">
        <v>45199</v>
      </c>
      <c r="T25" s="438" t="s">
        <v>435</v>
      </c>
    </row>
    <row r="26" spans="1:176">
      <c r="A26" s="466"/>
      <c r="B26" s="373"/>
      <c r="C26" s="469"/>
      <c r="D26" s="469"/>
      <c r="E26" s="446"/>
      <c r="F26" s="446"/>
      <c r="G26" s="446"/>
      <c r="H26" s="449"/>
      <c r="I26" s="458"/>
      <c r="J26" s="452"/>
      <c r="K26" s="455"/>
      <c r="L26" s="455"/>
      <c r="M26" s="461"/>
      <c r="N26" s="455"/>
      <c r="O26" s="439"/>
      <c r="P26" s="436"/>
      <c r="Q26" s="436"/>
      <c r="R26" s="436"/>
      <c r="S26" s="436"/>
      <c r="T26" s="439"/>
    </row>
    <row r="27" spans="1:176">
      <c r="A27" s="466"/>
      <c r="B27" s="373"/>
      <c r="C27" s="469"/>
      <c r="D27" s="469"/>
      <c r="E27" s="446"/>
      <c r="F27" s="446"/>
      <c r="G27" s="446"/>
      <c r="H27" s="449"/>
      <c r="I27" s="458"/>
      <c r="J27" s="452"/>
      <c r="K27" s="455"/>
      <c r="L27" s="455"/>
      <c r="M27" s="461"/>
      <c r="N27" s="455"/>
      <c r="O27" s="439"/>
      <c r="P27" s="436"/>
      <c r="Q27" s="436"/>
      <c r="R27" s="436"/>
      <c r="S27" s="436"/>
      <c r="T27" s="439"/>
    </row>
    <row r="28" spans="1:176">
      <c r="A28" s="466"/>
      <c r="B28" s="373"/>
      <c r="C28" s="469"/>
      <c r="D28" s="469"/>
      <c r="E28" s="446"/>
      <c r="F28" s="446"/>
      <c r="G28" s="446"/>
      <c r="H28" s="449"/>
      <c r="I28" s="458"/>
      <c r="J28" s="452"/>
      <c r="K28" s="455"/>
      <c r="L28" s="455"/>
      <c r="M28" s="461"/>
      <c r="N28" s="455"/>
      <c r="O28" s="439"/>
      <c r="P28" s="436"/>
      <c r="Q28" s="436"/>
      <c r="R28" s="436"/>
      <c r="S28" s="436"/>
      <c r="T28" s="439"/>
    </row>
    <row r="29" spans="1:176" ht="225.75" customHeight="1" thickBot="1">
      <c r="A29" s="467"/>
      <c r="B29" s="472"/>
      <c r="C29" s="470"/>
      <c r="D29" s="470"/>
      <c r="E29" s="447"/>
      <c r="F29" s="447"/>
      <c r="G29" s="447"/>
      <c r="H29" s="450"/>
      <c r="I29" s="459"/>
      <c r="J29" s="453"/>
      <c r="K29" s="456"/>
      <c r="L29" s="456"/>
      <c r="M29" s="462"/>
      <c r="N29" s="456"/>
      <c r="O29" s="440"/>
      <c r="P29" s="437"/>
      <c r="Q29" s="437"/>
      <c r="R29" s="437"/>
      <c r="S29" s="437"/>
      <c r="T29" s="440"/>
    </row>
  </sheetData>
  <mergeCells count="99">
    <mergeCell ref="I25:I29"/>
    <mergeCell ref="B10:B14"/>
    <mergeCell ref="B15:B19"/>
    <mergeCell ref="B20:B24"/>
    <mergeCell ref="B25:B29"/>
    <mergeCell ref="I10:I14"/>
    <mergeCell ref="G20:G24"/>
    <mergeCell ref="H20:H24"/>
    <mergeCell ref="I20:I24"/>
    <mergeCell ref="F15:F19"/>
    <mergeCell ref="G15:G19"/>
    <mergeCell ref="H15:H19"/>
    <mergeCell ref="I15:I19"/>
    <mergeCell ref="G10:G14"/>
    <mergeCell ref="H10:H14"/>
    <mergeCell ref="G25:G29"/>
    <mergeCell ref="H25:H29"/>
    <mergeCell ref="A25:A29"/>
    <mergeCell ref="C25:C29"/>
    <mergeCell ref="D25:D29"/>
    <mergeCell ref="E25:E29"/>
    <mergeCell ref="F25:F29"/>
    <mergeCell ref="R25:R29"/>
    <mergeCell ref="S25:S29"/>
    <mergeCell ref="T25:T29"/>
    <mergeCell ref="O25:O29"/>
    <mergeCell ref="N20:N24"/>
    <mergeCell ref="S20:S24"/>
    <mergeCell ref="T20:T24"/>
    <mergeCell ref="O20:O24"/>
    <mergeCell ref="P20:P24"/>
    <mergeCell ref="Q20:Q24"/>
    <mergeCell ref="R20:R24"/>
    <mergeCell ref="P25:P29"/>
    <mergeCell ref="Q25:Q29"/>
    <mergeCell ref="A20:A24"/>
    <mergeCell ref="C20:C24"/>
    <mergeCell ref="D20:D24"/>
    <mergeCell ref="E20:E24"/>
    <mergeCell ref="F20:F24"/>
    <mergeCell ref="L25:L29"/>
    <mergeCell ref="M25:M29"/>
    <mergeCell ref="N25:N29"/>
    <mergeCell ref="J25:J29"/>
    <mergeCell ref="K10:K14"/>
    <mergeCell ref="L10:L14"/>
    <mergeCell ref="K15:K19"/>
    <mergeCell ref="L15:L19"/>
    <mergeCell ref="M15:M19"/>
    <mergeCell ref="M20:M24"/>
    <mergeCell ref="L20:L24"/>
    <mergeCell ref="J20:J24"/>
    <mergeCell ref="K20:K24"/>
    <mergeCell ref="K25:K29"/>
    <mergeCell ref="J10:J14"/>
    <mergeCell ref="J15:J19"/>
    <mergeCell ref="P15:P19"/>
    <mergeCell ref="Q15:Q19"/>
    <mergeCell ref="R15:R19"/>
    <mergeCell ref="M10:M14"/>
    <mergeCell ref="N10:N14"/>
    <mergeCell ref="O10:O14"/>
    <mergeCell ref="P10:P14"/>
    <mergeCell ref="Q10:Q14"/>
    <mergeCell ref="R10:R14"/>
    <mergeCell ref="S15:S19"/>
    <mergeCell ref="T15:T19"/>
    <mergeCell ref="N15:N19"/>
    <mergeCell ref="O15:O19"/>
    <mergeCell ref="A9:N9"/>
    <mergeCell ref="A10:A14"/>
    <mergeCell ref="C10:C14"/>
    <mergeCell ref="D10:D14"/>
    <mergeCell ref="E10:E14"/>
    <mergeCell ref="F10:F14"/>
    <mergeCell ref="S10:S14"/>
    <mergeCell ref="T10:T14"/>
    <mergeCell ref="A15:A19"/>
    <mergeCell ref="C15:C19"/>
    <mergeCell ref="D15:D19"/>
    <mergeCell ref="E15:E19"/>
    <mergeCell ref="R1:T3"/>
    <mergeCell ref="A4:C4"/>
    <mergeCell ref="D4:N4"/>
    <mergeCell ref="O4:Q4"/>
    <mergeCell ref="A5:C5"/>
    <mergeCell ref="D5:N5"/>
    <mergeCell ref="A1:C2"/>
    <mergeCell ref="D1:Q3"/>
    <mergeCell ref="O7:O8"/>
    <mergeCell ref="P7:Q7"/>
    <mergeCell ref="R7:S7"/>
    <mergeCell ref="T7:T8"/>
    <mergeCell ref="A6:C6"/>
    <mergeCell ref="D6:N6"/>
    <mergeCell ref="A7:F7"/>
    <mergeCell ref="H7:J7"/>
    <mergeCell ref="K7:M7"/>
    <mergeCell ref="N7:N8"/>
  </mergeCells>
  <conditionalFormatting sqref="A7:B7 H7 H30:J1048576">
    <cfRule type="containsText" dxfId="275" priority="668" operator="containsText" text="1- Bajo">
      <formula>NOT(ISERROR(SEARCH("1- Bajo",A7)))</formula>
    </cfRule>
    <cfRule type="containsText" dxfId="274" priority="667" operator="containsText" text="4- Bajo">
      <formula>NOT(ISERROR(SEARCH("4- Bajo",A7)))</formula>
    </cfRule>
    <cfRule type="containsText" dxfId="273" priority="666" operator="containsText" text="3- Bajo">
      <formula>NOT(ISERROR(SEARCH("3- Bajo",A7)))</formula>
    </cfRule>
  </conditionalFormatting>
  <conditionalFormatting sqref="A15:D15">
    <cfRule type="containsText" dxfId="272" priority="560" operator="containsText" text="6- Moderado">
      <formula>NOT(ISERROR(SEARCH("6- Moderado",A15)))</formula>
    </cfRule>
    <cfRule type="containsText" dxfId="271" priority="564" operator="containsText" text="1- Bajo">
      <formula>NOT(ISERROR(SEARCH("1- Bajo",A15)))</formula>
    </cfRule>
    <cfRule type="containsText" dxfId="270" priority="561" operator="containsText" text="4- Moderado">
      <formula>NOT(ISERROR(SEARCH("4- Moderado",A15)))</formula>
    </cfRule>
    <cfRule type="containsText" dxfId="269" priority="559" operator="containsText" text="3- Moderado">
      <formula>NOT(ISERROR(SEARCH("3- Moderado",A15)))</formula>
    </cfRule>
    <cfRule type="containsText" dxfId="268" priority="562" operator="containsText" text="3- Bajo">
      <formula>NOT(ISERROR(SEARCH("3- Bajo",A15)))</formula>
    </cfRule>
    <cfRule type="containsText" dxfId="267" priority="563" operator="containsText" text="4- Bajo">
      <formula>NOT(ISERROR(SEARCH("4- Bajo",A15)))</formula>
    </cfRule>
  </conditionalFormatting>
  <conditionalFormatting sqref="A10:I10 E15:I15">
    <cfRule type="containsText" dxfId="266" priority="624" operator="containsText" text="3- Bajo">
      <formula>NOT(ISERROR(SEARCH("3- Bajo",A10)))</formula>
    </cfRule>
    <cfRule type="containsText" dxfId="265" priority="623" operator="containsText" text="4- Moderado">
      <formula>NOT(ISERROR(SEARCH("4- Moderado",A10)))</formula>
    </cfRule>
    <cfRule type="containsText" dxfId="264" priority="621" operator="containsText" text="3- Moderado">
      <formula>NOT(ISERROR(SEARCH("3- Moderado",A10)))</formula>
    </cfRule>
    <cfRule type="containsText" dxfId="263" priority="622" operator="containsText" text="6- Moderado">
      <formula>NOT(ISERROR(SEARCH("6- Moderado",A10)))</formula>
    </cfRule>
    <cfRule type="containsText" dxfId="262" priority="626" operator="containsText" text="1- Bajo">
      <formula>NOT(ISERROR(SEARCH("1- Bajo",A10)))</formula>
    </cfRule>
    <cfRule type="containsText" dxfId="261" priority="625" operator="containsText" text="4- Bajo">
      <formula>NOT(ISERROR(SEARCH("4- Bajo",A10)))</formula>
    </cfRule>
  </conditionalFormatting>
  <conditionalFormatting sqref="A20:I20">
    <cfRule type="containsText" dxfId="260" priority="433" operator="containsText" text="3- Moderado">
      <formula>NOT(ISERROR(SEARCH("3- Moderado",A20)))</formula>
    </cfRule>
    <cfRule type="containsText" dxfId="259" priority="437" operator="containsText" text="4- Bajo">
      <formula>NOT(ISERROR(SEARCH("4- Bajo",A20)))</formula>
    </cfRule>
    <cfRule type="containsText" dxfId="258" priority="436" operator="containsText" text="3- Bajo">
      <formula>NOT(ISERROR(SEARCH("3- Bajo",A20)))</formula>
    </cfRule>
    <cfRule type="containsText" dxfId="257" priority="435" operator="containsText" text="4- Moderado">
      <formula>NOT(ISERROR(SEARCH("4- Moderado",A20)))</formula>
    </cfRule>
    <cfRule type="containsText" dxfId="256" priority="434" operator="containsText" text="6- Moderado">
      <formula>NOT(ISERROR(SEARCH("6- Moderado",A20)))</formula>
    </cfRule>
    <cfRule type="containsText" dxfId="255" priority="438" operator="containsText" text="1- Bajo">
      <formula>NOT(ISERROR(SEARCH("1- Bajo",A20)))</formula>
    </cfRule>
  </conditionalFormatting>
  <conditionalFormatting sqref="A25:I25">
    <cfRule type="containsText" dxfId="254" priority="367" operator="containsText" text="6- Moderado">
      <formula>NOT(ISERROR(SEARCH("6- Moderado",A25)))</formula>
    </cfRule>
    <cfRule type="containsText" dxfId="253" priority="366" operator="containsText" text="3- Moderado">
      <formula>NOT(ISERROR(SEARCH("3- Moderado",A25)))</formula>
    </cfRule>
    <cfRule type="containsText" dxfId="252" priority="371" operator="containsText" text="1- Bajo">
      <formula>NOT(ISERROR(SEARCH("1- Bajo",A25)))</formula>
    </cfRule>
    <cfRule type="containsText" dxfId="251" priority="369" operator="containsText" text="3- Bajo">
      <formula>NOT(ISERROR(SEARCH("3- Bajo",A25)))</formula>
    </cfRule>
    <cfRule type="containsText" dxfId="250" priority="368" operator="containsText" text="4- Moderado">
      <formula>NOT(ISERROR(SEARCH("4- Moderado",A25)))</formula>
    </cfRule>
    <cfRule type="containsText" dxfId="249" priority="370" operator="containsText" text="4- Bajo">
      <formula>NOT(ISERROR(SEARCH("4- Bajo",A25)))</formula>
    </cfRule>
  </conditionalFormatting>
  <conditionalFormatting sqref="D8:J8">
    <cfRule type="containsText" dxfId="248" priority="662" operator="containsText" text="1- Bajo">
      <formula>NOT(ISERROR(SEARCH("1- Bajo",D8)))</formula>
    </cfRule>
    <cfRule type="containsText" dxfId="247" priority="660" operator="containsText" text="4- Bajo">
      <formula>NOT(ISERROR(SEARCH("4- Bajo",D8)))</formula>
    </cfRule>
    <cfRule type="containsText" dxfId="246" priority="659" operator="containsText" text="3- Bajo">
      <formula>NOT(ISERROR(SEARCH("3- Bajo",D8)))</formula>
    </cfRule>
    <cfRule type="containsText" dxfId="245" priority="658" operator="containsText" text="4- Moderado">
      <formula>NOT(ISERROR(SEARCH("4- Moderado",D8)))</formula>
    </cfRule>
    <cfRule type="containsText" dxfId="244" priority="657" operator="containsText" text="6- Moderado">
      <formula>NOT(ISERROR(SEARCH("6- Moderado",D8)))</formula>
    </cfRule>
    <cfRule type="containsText" dxfId="243" priority="656" operator="containsText" text="3- Moderado">
      <formula>NOT(ISERROR(SEARCH("3- Moderado",D8)))</formula>
    </cfRule>
  </conditionalFormatting>
  <conditionalFormatting sqref="H10:H19">
    <cfRule type="containsText" dxfId="242" priority="584" operator="containsText" text="Alta">
      <formula>NOT(ISERROR(SEARCH("Alta",H10)))</formula>
    </cfRule>
    <cfRule type="containsText" dxfId="241" priority="583" operator="containsText" text="Media">
      <formula>NOT(ISERROR(SEARCH("Media",H10)))</formula>
    </cfRule>
    <cfRule type="containsText" dxfId="240" priority="581" operator="containsText" text="Muy Baja">
      <formula>NOT(ISERROR(SEARCH("Muy Baja",H10)))</formula>
    </cfRule>
    <cfRule type="containsText" dxfId="239" priority="576" operator="containsText" text="Muy Alta">
      <formula>NOT(ISERROR(SEARCH("Muy Alta",H10)))</formula>
    </cfRule>
    <cfRule type="containsText" dxfId="238" priority="575" operator="containsText" text="Alta">
      <formula>NOT(ISERROR(SEARCH("Alta",H10)))</formula>
    </cfRule>
    <cfRule type="containsText" dxfId="237" priority="582" operator="containsText" text="Baja">
      <formula>NOT(ISERROR(SEARCH("Baja",H10)))</formula>
    </cfRule>
    <cfRule type="containsText" dxfId="236" priority="586" operator="containsText" text="Muy Alta">
      <formula>NOT(ISERROR(SEARCH("Muy Alta",H10)))</formula>
    </cfRule>
  </conditionalFormatting>
  <conditionalFormatting sqref="H10:H24">
    <cfRule type="containsText" dxfId="235" priority="416" operator="containsText" text="Muy Alta">
      <formula>NOT(ISERROR(SEARCH("Muy Alta",H10)))</formula>
    </cfRule>
  </conditionalFormatting>
  <conditionalFormatting sqref="H20:H24">
    <cfRule type="containsText" dxfId="234" priority="412" operator="containsText" text="Baja">
      <formula>NOT(ISERROR(SEARCH("Baja",H20)))</formula>
    </cfRule>
    <cfRule type="containsText" dxfId="233" priority="406" operator="containsText" text="Muy Alta">
      <formula>NOT(ISERROR(SEARCH("Muy Alta",H20)))</formula>
    </cfRule>
    <cfRule type="containsText" dxfId="232" priority="405" operator="containsText" text="Alta">
      <formula>NOT(ISERROR(SEARCH("Alta",H20)))</formula>
    </cfRule>
    <cfRule type="containsText" dxfId="231" priority="411" operator="containsText" text="Muy Baja">
      <formula>NOT(ISERROR(SEARCH("Muy Baja",H20)))</formula>
    </cfRule>
    <cfRule type="containsText" dxfId="230" priority="413" operator="containsText" text="Media">
      <formula>NOT(ISERROR(SEARCH("Media",H20)))</formula>
    </cfRule>
    <cfRule type="containsText" dxfId="229" priority="414" operator="containsText" text="Alta">
      <formula>NOT(ISERROR(SEARCH("Alta",H20)))</formula>
    </cfRule>
  </conditionalFormatting>
  <conditionalFormatting sqref="H20:H29">
    <cfRule type="containsText" dxfId="228" priority="349" operator="containsText" text="Muy Alta">
      <formula>NOT(ISERROR(SEARCH("Muy Alta",H20)))</formula>
    </cfRule>
  </conditionalFormatting>
  <conditionalFormatting sqref="H25:H29">
    <cfRule type="containsText" dxfId="227" priority="337" operator="containsText" text="Muy Alta">
      <formula>NOT(ISERROR(SEARCH("Muy Alta",H25)))</formula>
    </cfRule>
    <cfRule type="containsText" dxfId="226" priority="338" operator="containsText" text="Alta">
      <formula>NOT(ISERROR(SEARCH("Alta",H25)))</formula>
    </cfRule>
    <cfRule type="containsText" dxfId="225" priority="339" operator="containsText" text="Muy Alta">
      <formula>NOT(ISERROR(SEARCH("Muy Alta",H25)))</formula>
    </cfRule>
    <cfRule type="containsText" dxfId="224" priority="344" operator="containsText" text="Muy Baja">
      <formula>NOT(ISERROR(SEARCH("Muy Baja",H25)))</formula>
    </cfRule>
    <cfRule type="containsText" dxfId="223" priority="345" operator="containsText" text="Baja">
      <formula>NOT(ISERROR(SEARCH("Baja",H25)))</formula>
    </cfRule>
    <cfRule type="containsText" dxfId="222" priority="346" operator="containsText" text="Media">
      <formula>NOT(ISERROR(SEARCH("Media",H25)))</formula>
    </cfRule>
    <cfRule type="containsText" dxfId="221" priority="347" operator="containsText" text="Alta">
      <formula>NOT(ISERROR(SEARCH("Alta",H25)))</formula>
    </cfRule>
  </conditionalFormatting>
  <conditionalFormatting sqref="H30:J1048576 A7:B7 H7">
    <cfRule type="containsText" dxfId="220" priority="665" operator="containsText" text="4- Moderado">
      <formula>NOT(ISERROR(SEARCH("4- Moderado",A7)))</formula>
    </cfRule>
    <cfRule type="containsText" dxfId="219" priority="663" operator="containsText" text="3- Moderado">
      <formula>NOT(ISERROR(SEARCH("3- Moderado",A7)))</formula>
    </cfRule>
    <cfRule type="containsText" dxfId="218" priority="664" operator="containsText" text="6- Moderado">
      <formula>NOT(ISERROR(SEARCH("6- Moderado",A7)))</formula>
    </cfRule>
  </conditionalFormatting>
  <conditionalFormatting sqref="I10:I29">
    <cfRule type="containsText" dxfId="217" priority="348" operator="containsText" text="Moderado">
      <formula>NOT(ISERROR(SEARCH("Moderado",I10)))</formula>
    </cfRule>
    <cfRule type="containsText" dxfId="216" priority="343" operator="containsText" text="Leve">
      <formula>NOT(ISERROR(SEARCH("Leve",I10)))</formula>
    </cfRule>
    <cfRule type="containsText" dxfId="215" priority="340" operator="containsText" text="Catastrófico">
      <formula>NOT(ISERROR(SEARCH("Catastrófico",I10)))</formula>
    </cfRule>
    <cfRule type="containsText" dxfId="214" priority="341" operator="containsText" text="Mayor">
      <formula>NOT(ISERROR(SEARCH("Mayor",I10)))</formula>
    </cfRule>
    <cfRule type="containsText" dxfId="213" priority="342" operator="containsText" text="Menor">
      <formula>NOT(ISERROR(SEARCH("Menor",I10)))</formula>
    </cfRule>
  </conditionalFormatting>
  <conditionalFormatting sqref="J8 J30:J1048576">
    <cfRule type="containsText" dxfId="212" priority="649" operator="containsText" text="5- Extremo">
      <formula>NOT(ISERROR(SEARCH("5- Extremo",J8)))</formula>
    </cfRule>
    <cfRule type="containsText" dxfId="211" priority="647" operator="containsText" text="15- Extremo">
      <formula>NOT(ISERROR(SEARCH("15- Extremo",J8)))</formula>
    </cfRule>
    <cfRule type="containsText" dxfId="210" priority="646" operator="containsText" text="20- Extremo">
      <formula>NOT(ISERROR(SEARCH("20- Extremo",J8)))</formula>
    </cfRule>
    <cfRule type="containsText" dxfId="209" priority="645" operator="containsText" text="25- Extremo">
      <formula>NOT(ISERROR(SEARCH("25- Extremo",J8)))</formula>
    </cfRule>
    <cfRule type="containsText" dxfId="208" priority="650" operator="containsText" text="12- Alto">
      <formula>NOT(ISERROR(SEARCH("12- Alto",J8)))</formula>
    </cfRule>
    <cfRule type="containsText" dxfId="207" priority="661" operator="containsText" text="2- Bajo">
      <formula>NOT(ISERROR(SEARCH("2- Bajo",J8)))</formula>
    </cfRule>
    <cfRule type="containsText" dxfId="206" priority="648" operator="containsText" text="10- Extremo">
      <formula>NOT(ISERROR(SEARCH("10- Extremo",J8)))</formula>
    </cfRule>
    <cfRule type="containsText" dxfId="205" priority="655" operator="containsText" text="4- Alto">
      <formula>NOT(ISERROR(SEARCH("4- Alto",J8)))</formula>
    </cfRule>
    <cfRule type="containsText" dxfId="204" priority="654" operator="containsText" text="5- Alto">
      <formula>NOT(ISERROR(SEARCH("5- Alto",J8)))</formula>
    </cfRule>
    <cfRule type="containsText" dxfId="203" priority="653" operator="containsText" text="8- Alto">
      <formula>NOT(ISERROR(SEARCH("8- Alto",J8)))</formula>
    </cfRule>
    <cfRule type="containsText" dxfId="202" priority="652" operator="containsText" text="9- Alto">
      <formula>NOT(ISERROR(SEARCH("9- Alto",J8)))</formula>
    </cfRule>
    <cfRule type="containsText" dxfId="201" priority="651" operator="containsText" text="10- Alto">
      <formula>NOT(ISERROR(SEARCH("10- Alto",J8)))</formula>
    </cfRule>
  </conditionalFormatting>
  <conditionalFormatting sqref="J10:J19">
    <cfRule type="colorScale" priority="879">
      <colorScale>
        <cfvo type="min"/>
        <cfvo type="max"/>
        <color rgb="FFFF7128"/>
        <color rgb="FFFFEF9C"/>
      </colorScale>
    </cfRule>
  </conditionalFormatting>
  <conditionalFormatting sqref="J10:J29">
    <cfRule type="containsText" dxfId="200" priority="331" operator="containsText" text="Bajo">
      <formula>NOT(ISERROR(SEARCH("Bajo",J10)))</formula>
    </cfRule>
    <cfRule type="containsText" dxfId="199" priority="333" operator="containsText" text="Moderado">
      <formula>NOT(ISERROR(SEARCH("Moderado",J10)))</formula>
    </cfRule>
    <cfRule type="containsText" dxfId="198" priority="361" operator="containsText" text="Bajo">
      <formula>NOT(ISERROR(SEARCH("Bajo",J10)))</formula>
    </cfRule>
    <cfRule type="containsText" dxfId="197" priority="362" operator="containsText" text="Moderado">
      <formula>NOT(ISERROR(SEARCH("Moderado",J10)))</formula>
    </cfRule>
    <cfRule type="containsText" dxfId="196" priority="364" operator="containsText" text="Extremo">
      <formula>NOT(ISERROR(SEARCH("Extremo",J10)))</formula>
    </cfRule>
    <cfRule type="containsText" dxfId="195" priority="332" operator="containsText" text="Extremo">
      <formula>NOT(ISERROR(SEARCH("Extremo",J10)))</formula>
    </cfRule>
    <cfRule type="containsText" dxfId="194" priority="363" operator="containsText" text="Alto">
      <formula>NOT(ISERROR(SEARCH("Alto",J10)))</formula>
    </cfRule>
  </conditionalFormatting>
  <conditionalFormatting sqref="J20:J24">
    <cfRule type="colorScale" priority="432">
      <colorScale>
        <cfvo type="min"/>
        <cfvo type="max"/>
        <color rgb="FFFF7128"/>
        <color rgb="FFFFEF9C"/>
      </colorScale>
    </cfRule>
  </conditionalFormatting>
  <conditionalFormatting sqref="J25:J29">
    <cfRule type="colorScale" priority="365">
      <colorScale>
        <cfvo type="min"/>
        <cfvo type="max"/>
        <color rgb="FFFF7128"/>
        <color rgb="FFFFEF9C"/>
      </colorScale>
    </cfRule>
  </conditionalFormatting>
  <conditionalFormatting sqref="K10:K29">
    <cfRule type="containsText" dxfId="193" priority="329" operator="containsText" text="Baja">
      <formula>NOT(ISERROR(SEARCH("Baja",K10)))</formula>
    </cfRule>
    <cfRule type="containsText" dxfId="192" priority="327" operator="containsText" text="Muy Alta">
      <formula>NOT(ISERROR(SEARCH("Muy Alta",K10)))</formula>
    </cfRule>
    <cfRule type="containsText" dxfId="191" priority="328" operator="containsText" text="Alta">
      <formula>NOT(ISERROR(SEARCH("Alta",K10)))</formula>
    </cfRule>
    <cfRule type="containsText" dxfId="190" priority="330" operator="containsText" text="Muy Baja">
      <formula>NOT(ISERROR(SEARCH("Muy Baja",K10)))</formula>
    </cfRule>
    <cfRule type="containsText" dxfId="189" priority="335" operator="containsText" text="Media">
      <formula>NOT(ISERROR(SEARCH("Media",K10)))</formula>
    </cfRule>
  </conditionalFormatting>
  <conditionalFormatting sqref="K10:L10 K15:L15">
    <cfRule type="containsText" dxfId="188" priority="641" operator="containsText" text="4- Moderado">
      <formula>NOT(ISERROR(SEARCH("4- Moderado",K10)))</formula>
    </cfRule>
    <cfRule type="containsText" dxfId="187" priority="644" operator="containsText" text="1- Bajo">
      <formula>NOT(ISERROR(SEARCH("1- Bajo",K10)))</formula>
    </cfRule>
    <cfRule type="containsText" dxfId="186" priority="643" operator="containsText" text="4- Bajo">
      <formula>NOT(ISERROR(SEARCH("4- Bajo",K10)))</formula>
    </cfRule>
    <cfRule type="containsText" dxfId="185" priority="640" operator="containsText" text="6- Moderado">
      <formula>NOT(ISERROR(SEARCH("6- Moderado",K10)))</formula>
    </cfRule>
    <cfRule type="containsText" dxfId="184" priority="639" operator="containsText" text="3- Moderado">
      <formula>NOT(ISERROR(SEARCH("3- Moderado",K10)))</formula>
    </cfRule>
    <cfRule type="containsText" dxfId="183" priority="642" operator="containsText" text="3- Bajo">
      <formula>NOT(ISERROR(SEARCH("3- Bajo",K10)))</formula>
    </cfRule>
  </conditionalFormatting>
  <conditionalFormatting sqref="K20:L20">
    <cfRule type="containsText" dxfId="182" priority="455" operator="containsText" text="4- Bajo">
      <formula>NOT(ISERROR(SEARCH("4- Bajo",K20)))</formula>
    </cfRule>
    <cfRule type="containsText" dxfId="181" priority="452" operator="containsText" text="6- Moderado">
      <formula>NOT(ISERROR(SEARCH("6- Moderado",K20)))</formula>
    </cfRule>
    <cfRule type="containsText" dxfId="180" priority="456" operator="containsText" text="1- Bajo">
      <formula>NOT(ISERROR(SEARCH("1- Bajo",K20)))</formula>
    </cfRule>
    <cfRule type="containsText" dxfId="179" priority="451" operator="containsText" text="3- Moderado">
      <formula>NOT(ISERROR(SEARCH("3- Moderado",K20)))</formula>
    </cfRule>
    <cfRule type="containsText" dxfId="178" priority="453" operator="containsText" text="4- Moderado">
      <formula>NOT(ISERROR(SEARCH("4- Moderado",K20)))</formula>
    </cfRule>
    <cfRule type="containsText" dxfId="177" priority="454" operator="containsText" text="3- Bajo">
      <formula>NOT(ISERROR(SEARCH("3- Bajo",K20)))</formula>
    </cfRule>
  </conditionalFormatting>
  <conditionalFormatting sqref="K25:L25">
    <cfRule type="containsText" dxfId="176" priority="386" operator="containsText" text="4- Moderado">
      <formula>NOT(ISERROR(SEARCH("4- Moderado",K25)))</formula>
    </cfRule>
    <cfRule type="containsText" dxfId="175" priority="387" operator="containsText" text="3- Bajo">
      <formula>NOT(ISERROR(SEARCH("3- Bajo",K25)))</formula>
    </cfRule>
    <cfRule type="containsText" dxfId="174" priority="388" operator="containsText" text="4- Bajo">
      <formula>NOT(ISERROR(SEARCH("4- Bajo",K25)))</formula>
    </cfRule>
    <cfRule type="containsText" dxfId="173" priority="385" operator="containsText" text="6- Moderado">
      <formula>NOT(ISERROR(SEARCH("6- Moderado",K25)))</formula>
    </cfRule>
    <cfRule type="containsText" dxfId="172" priority="389" operator="containsText" text="1- Bajo">
      <formula>NOT(ISERROR(SEARCH("1- Bajo",K25)))</formula>
    </cfRule>
    <cfRule type="containsText" dxfId="171" priority="384" operator="containsText" text="3- Moderado">
      <formula>NOT(ISERROR(SEARCH("3- Moderado",K25)))</formula>
    </cfRule>
  </conditionalFormatting>
  <conditionalFormatting sqref="K8:M8">
    <cfRule type="containsText" dxfId="170" priority="608" operator="containsText" text="1- Bajo">
      <formula>NOT(ISERROR(SEARCH("1- Bajo",K8)))</formula>
    </cfRule>
    <cfRule type="containsText" dxfId="169" priority="605" operator="containsText" text="4- Moderado">
      <formula>NOT(ISERROR(SEARCH("4- Moderado",K8)))</formula>
    </cfRule>
    <cfRule type="containsText" dxfId="168" priority="604" operator="containsText" text="6- Moderado">
      <formula>NOT(ISERROR(SEARCH("6- Moderado",K8)))</formula>
    </cfRule>
    <cfRule type="containsText" dxfId="167" priority="607" operator="containsText" text="4- Bajo">
      <formula>NOT(ISERROR(SEARCH("4- Bajo",K8)))</formula>
    </cfRule>
    <cfRule type="containsText" dxfId="166" priority="606" operator="containsText" text="3- Bajo">
      <formula>NOT(ISERROR(SEARCH("3- Bajo",K8)))</formula>
    </cfRule>
    <cfRule type="containsText" dxfId="165" priority="603" operator="containsText" text="3- Moderado">
      <formula>NOT(ISERROR(SEARCH("3- Moderado",K8)))</formula>
    </cfRule>
  </conditionalFormatting>
  <conditionalFormatting sqref="L10:L29">
    <cfRule type="containsText" dxfId="164" priority="325" operator="containsText" text="Menor">
      <formula>NOT(ISERROR(SEARCH("Menor",L10)))</formula>
    </cfRule>
    <cfRule type="containsText" dxfId="163" priority="324" operator="containsText" text="Mayor">
      <formula>NOT(ISERROR(SEARCH("Mayor",L10)))</formula>
    </cfRule>
    <cfRule type="containsText" dxfId="162" priority="326" operator="containsText" text="Leve">
      <formula>NOT(ISERROR(SEARCH("Leve",L10)))</formula>
    </cfRule>
    <cfRule type="containsText" dxfId="161" priority="323" operator="containsText" text="Catastrófico">
      <formula>NOT(ISERROR(SEARCH("Catastrófico",L10)))</formula>
    </cfRule>
  </conditionalFormatting>
  <conditionalFormatting sqref="L10:M29">
    <cfRule type="containsText" dxfId="160" priority="334" operator="containsText" text="Moderado">
      <formula>NOT(ISERROR(SEARCH("Moderado",L10)))</formula>
    </cfRule>
  </conditionalFormatting>
  <conditionalFormatting sqref="M10:M19">
    <cfRule type="colorScale" priority="885">
      <colorScale>
        <cfvo type="min"/>
        <cfvo type="max"/>
        <color rgb="FFFF7128"/>
        <color rgb="FFFFEF9C"/>
      </colorScale>
    </cfRule>
  </conditionalFormatting>
  <conditionalFormatting sqref="M10:M29">
    <cfRule type="containsText" dxfId="159" priority="356" operator="containsText" text="Bajo">
      <formula>NOT(ISERROR(SEARCH("Bajo",M10)))</formula>
    </cfRule>
    <cfRule type="containsText" dxfId="158" priority="357" operator="containsText" text="Moderado">
      <formula>NOT(ISERROR(SEARCH("Moderado",M10)))</formula>
    </cfRule>
    <cfRule type="containsText" dxfId="157" priority="359" operator="containsText" text="Extremo">
      <formula>NOT(ISERROR(SEARCH("Extremo",M10)))</formula>
    </cfRule>
    <cfRule type="containsText" dxfId="156" priority="358" operator="containsText" text="Alto">
      <formula>NOT(ISERROR(SEARCH("Alto",M10)))</formula>
    </cfRule>
  </conditionalFormatting>
  <conditionalFormatting sqref="M20:M24">
    <cfRule type="colorScale" priority="427">
      <colorScale>
        <cfvo type="min"/>
        <cfvo type="max"/>
        <color rgb="FFFF7128"/>
        <color rgb="FFFFEF9C"/>
      </colorScale>
    </cfRule>
  </conditionalFormatting>
  <conditionalFormatting sqref="M25:M29">
    <cfRule type="colorScale" priority="360">
      <colorScale>
        <cfvo type="min"/>
        <cfvo type="max"/>
        <color rgb="FFFF7128"/>
        <color rgb="FFFFEF9C"/>
      </colorScale>
    </cfRule>
  </conditionalFormatting>
  <conditionalFormatting sqref="N10 N15">
    <cfRule type="containsText" dxfId="155" priority="590" operator="containsText" text="3- Bajo">
      <formula>NOT(ISERROR(SEARCH("3- Bajo",N10)))</formula>
    </cfRule>
    <cfRule type="containsText" dxfId="154" priority="591" operator="containsText" text="4- Bajo">
      <formula>NOT(ISERROR(SEARCH("4- Bajo",N10)))</formula>
    </cfRule>
    <cfRule type="containsText" dxfId="153" priority="592" operator="containsText" text="1- Bajo">
      <formula>NOT(ISERROR(SEARCH("1- Bajo",N10)))</formula>
    </cfRule>
    <cfRule type="containsText" dxfId="152" priority="587" operator="containsText" text="3- Moderado">
      <formula>NOT(ISERROR(SEARCH("3- Moderado",N10)))</formula>
    </cfRule>
    <cfRule type="containsText" dxfId="151" priority="588" operator="containsText" text="6- Moderado">
      <formula>NOT(ISERROR(SEARCH("6- Moderado",N10)))</formula>
    </cfRule>
    <cfRule type="containsText" dxfId="150" priority="589" operator="containsText" text="4- Moderado">
      <formula>NOT(ISERROR(SEARCH("4- Moderado",N10)))</formula>
    </cfRule>
  </conditionalFormatting>
  <conditionalFormatting sqref="N20">
    <cfRule type="containsText" dxfId="149" priority="418" operator="containsText" text="6- Moderado">
      <formula>NOT(ISERROR(SEARCH("6- Moderado",N20)))</formula>
    </cfRule>
    <cfRule type="containsText" dxfId="148" priority="422" operator="containsText" text="1- Bajo">
      <formula>NOT(ISERROR(SEARCH("1- Bajo",N20)))</formula>
    </cfRule>
    <cfRule type="containsText" dxfId="147" priority="421" operator="containsText" text="4- Bajo">
      <formula>NOT(ISERROR(SEARCH("4- Bajo",N20)))</formula>
    </cfRule>
    <cfRule type="containsText" dxfId="146" priority="420" operator="containsText" text="3- Bajo">
      <formula>NOT(ISERROR(SEARCH("3- Bajo",N20)))</formula>
    </cfRule>
    <cfRule type="containsText" dxfId="145" priority="419" operator="containsText" text="4- Moderado">
      <formula>NOT(ISERROR(SEARCH("4- Moderado",N20)))</formula>
    </cfRule>
    <cfRule type="containsText" dxfId="144" priority="417" operator="containsText" text="3- Moderado">
      <formula>NOT(ISERROR(SEARCH("3- Moderado",N20)))</formula>
    </cfRule>
  </conditionalFormatting>
  <conditionalFormatting sqref="N25">
    <cfRule type="containsText" dxfId="143" priority="350" operator="containsText" text="3- Moderado">
      <formula>NOT(ISERROR(SEARCH("3- Moderado",N25)))</formula>
    </cfRule>
    <cfRule type="containsText" dxfId="142" priority="351" operator="containsText" text="6- Moderado">
      <formula>NOT(ISERROR(SEARCH("6- Moderado",N25)))</formula>
    </cfRule>
    <cfRule type="containsText" dxfId="141" priority="352" operator="containsText" text="4- Moderado">
      <formula>NOT(ISERROR(SEARCH("4- Moderado",N25)))</formula>
    </cfRule>
    <cfRule type="containsText" dxfId="140" priority="353" operator="containsText" text="3- Bajo">
      <formula>NOT(ISERROR(SEARCH("3- Bajo",N25)))</formula>
    </cfRule>
    <cfRule type="containsText" dxfId="139" priority="355" operator="containsText" text="1- Bajo">
      <formula>NOT(ISERROR(SEARCH("1- Bajo",N25)))</formula>
    </cfRule>
    <cfRule type="containsText" dxfId="138" priority="354" operator="containsText" text="4- Bajo">
      <formula>NOT(ISERROR(SEARCH("4- Bajo",N25)))</formula>
    </cfRule>
  </conditionalFormatting>
  <dataValidations count="7">
    <dataValidation allowBlank="1" showInputMessage="1" showErrorMessage="1" prompt="seleccionar si el responsable de ejecutar las acciones es el nivel central" sqref="Q8" xr:uid="{00000000-0002-0000-1100-000000000000}"/>
    <dataValidation allowBlank="1" showInputMessage="1" showErrorMessage="1" prompt="Seleccionar si el responsable es el responsable de las acciones es el nivel central" sqref="P7:P8" xr:uid="{00000000-0002-0000-1100-000001000000}"/>
    <dataValidation allowBlank="1" showInputMessage="1" showErrorMessage="1" prompt="Describir las actividades que se van a desarrollar para el proyecto" sqref="O7" xr:uid="{00000000-0002-0000-1100-000002000000}"/>
    <dataValidation allowBlank="1" showInputMessage="1" showErrorMessage="1" prompt="El grado de afectación puede ser " sqref="I8" xr:uid="{00000000-0002-0000-1100-000003000000}"/>
    <dataValidation allowBlank="1" showInputMessage="1" showErrorMessage="1" prompt="Que tan factible es que materialize el riesgo?" sqref="H8" xr:uid="{00000000-0002-0000-11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1100-000005000000}"/>
    <dataValidation allowBlank="1" showInputMessage="1" showErrorMessage="1" prompt="Seleccionar el tipo de riesgo teniendo en cuenta que  factor organizaconal afecta. Ver explicacion en hoja " sqref="E8" xr:uid="{00000000-0002-0000-1100-000006000000}"/>
  </dataValidation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8" tint="-0.249977111117893"/>
  </sheetPr>
  <dimension ref="A1:JR29"/>
  <sheetViews>
    <sheetView tabSelected="1" topLeftCell="H1" zoomScale="71" zoomScaleNormal="71" workbookViewId="0">
      <selection activeCell="T20" sqref="T20:T24"/>
    </sheetView>
  </sheetViews>
  <sheetFormatPr baseColWidth="10" defaultColWidth="11.42578125" defaultRowHeight="15"/>
  <cols>
    <col min="1" max="2" width="18.42578125" style="81" customWidth="1"/>
    <col min="3" max="3" width="15.42578125" customWidth="1"/>
    <col min="4" max="4" width="27.42578125" style="81" customWidth="1"/>
    <col min="5" max="5" width="18" style="152" customWidth="1"/>
    <col min="6" max="6" width="40.140625" customWidth="1"/>
    <col min="7" max="7" width="20.42578125" customWidth="1"/>
    <col min="8" max="8" width="10.42578125" style="153" customWidth="1"/>
    <col min="9" max="9" width="11.42578125" style="153" customWidth="1"/>
    <col min="10" max="10" width="10.140625" style="154" customWidth="1"/>
    <col min="11" max="11" width="11.42578125" style="153" customWidth="1"/>
    <col min="12" max="12" width="10.85546875" style="153" customWidth="1"/>
    <col min="13" max="13" width="18.28515625" style="153" bestFit="1" customWidth="1"/>
    <col min="14" max="14" width="18.28515625" bestFit="1" customWidth="1"/>
    <col min="15" max="15" width="41.85546875" customWidth="1"/>
    <col min="16" max="16" width="12.42578125" customWidth="1"/>
    <col min="17" max="17" width="15.140625" customWidth="1"/>
    <col min="18" max="18" width="17.42578125" customWidth="1"/>
    <col min="19" max="19" width="17.140625" customWidth="1"/>
    <col min="20" max="20" width="50.140625" customWidth="1"/>
    <col min="21" max="176" width="11.42578125" style="6"/>
  </cols>
  <sheetData>
    <row r="1" spans="1:278" s="136" customFormat="1" ht="16.5" customHeight="1">
      <c r="A1" s="427"/>
      <c r="B1" s="398"/>
      <c r="C1" s="398"/>
      <c r="D1" s="419" t="s">
        <v>439</v>
      </c>
      <c r="E1" s="419"/>
      <c r="F1" s="419"/>
      <c r="G1" s="419"/>
      <c r="H1" s="419"/>
      <c r="I1" s="419"/>
      <c r="J1" s="419"/>
      <c r="K1" s="419"/>
      <c r="L1" s="419"/>
      <c r="M1" s="419"/>
      <c r="N1" s="419"/>
      <c r="O1" s="419"/>
      <c r="P1" s="419"/>
      <c r="Q1" s="420"/>
      <c r="R1" s="386" t="s">
        <v>96</v>
      </c>
      <c r="S1" s="386"/>
      <c r="T1" s="386"/>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135"/>
      <c r="AU1" s="135"/>
      <c r="AV1" s="135"/>
      <c r="AW1" s="135"/>
      <c r="AX1" s="135"/>
      <c r="AY1" s="135"/>
      <c r="AZ1" s="135"/>
      <c r="BA1" s="135"/>
      <c r="BB1" s="135"/>
      <c r="BC1" s="135"/>
      <c r="BD1" s="135"/>
      <c r="BE1" s="135"/>
      <c r="BF1" s="135"/>
      <c r="BG1" s="135"/>
      <c r="BH1" s="135"/>
      <c r="BI1" s="135"/>
      <c r="BJ1" s="135"/>
      <c r="BK1" s="135"/>
      <c r="BL1" s="135"/>
      <c r="BM1" s="135"/>
      <c r="BN1" s="135"/>
      <c r="BO1" s="135"/>
      <c r="BP1" s="135"/>
      <c r="BQ1" s="135"/>
      <c r="BR1" s="135"/>
      <c r="BS1" s="135"/>
      <c r="BT1" s="135"/>
      <c r="BU1" s="135"/>
      <c r="BV1" s="135"/>
      <c r="BW1" s="135"/>
      <c r="BX1" s="135"/>
      <c r="BY1" s="135"/>
      <c r="BZ1" s="135"/>
      <c r="CA1" s="135"/>
      <c r="CB1" s="135"/>
      <c r="CC1" s="135"/>
      <c r="CD1" s="135"/>
      <c r="CE1" s="135"/>
      <c r="CF1" s="135"/>
      <c r="CG1" s="135"/>
      <c r="CH1" s="135"/>
      <c r="CI1" s="135"/>
      <c r="CJ1" s="135"/>
      <c r="CK1" s="135"/>
      <c r="CL1" s="135"/>
      <c r="CM1" s="135"/>
      <c r="CN1" s="135"/>
      <c r="CO1" s="135"/>
      <c r="CP1" s="135"/>
      <c r="CQ1" s="135"/>
      <c r="CR1" s="135"/>
      <c r="CS1" s="135"/>
      <c r="CT1" s="135"/>
      <c r="CU1" s="135"/>
      <c r="CV1" s="135"/>
      <c r="CW1" s="135"/>
      <c r="CX1" s="135"/>
      <c r="CY1" s="135"/>
      <c r="CZ1" s="135"/>
      <c r="DA1" s="135"/>
      <c r="DB1" s="135"/>
      <c r="DC1" s="135"/>
      <c r="DD1" s="135"/>
      <c r="DE1" s="135"/>
      <c r="DF1" s="135"/>
      <c r="DG1" s="135"/>
      <c r="DH1" s="135"/>
      <c r="DI1" s="135"/>
      <c r="DJ1" s="135"/>
      <c r="DK1" s="135"/>
      <c r="DL1" s="135"/>
      <c r="DM1" s="135"/>
      <c r="DN1" s="135"/>
      <c r="DO1" s="135"/>
      <c r="DP1" s="135"/>
      <c r="DQ1" s="135"/>
      <c r="DR1" s="135"/>
      <c r="DS1" s="135"/>
      <c r="DT1" s="135"/>
      <c r="DU1" s="135"/>
      <c r="DV1" s="135"/>
      <c r="DW1" s="135"/>
      <c r="DX1" s="135"/>
      <c r="DY1" s="135"/>
      <c r="DZ1" s="135"/>
      <c r="EA1" s="135"/>
      <c r="EB1" s="135"/>
      <c r="EC1" s="135"/>
      <c r="ED1" s="135"/>
      <c r="EE1" s="135"/>
      <c r="EF1" s="135"/>
      <c r="EG1" s="135"/>
      <c r="EH1" s="135"/>
      <c r="EI1" s="135"/>
      <c r="EJ1" s="135"/>
      <c r="EK1" s="135"/>
      <c r="EL1" s="135"/>
      <c r="EM1" s="135"/>
      <c r="EN1" s="135"/>
      <c r="EO1" s="135"/>
      <c r="EP1" s="135"/>
      <c r="EQ1" s="135"/>
      <c r="ER1" s="135"/>
      <c r="ES1" s="135"/>
      <c r="ET1" s="135"/>
      <c r="EU1" s="135"/>
      <c r="EV1" s="135"/>
      <c r="EW1" s="135"/>
      <c r="EX1" s="135"/>
      <c r="EY1" s="135"/>
      <c r="EZ1" s="135"/>
      <c r="FA1" s="135"/>
      <c r="FB1" s="135"/>
      <c r="FC1" s="135"/>
      <c r="FD1" s="135"/>
      <c r="FE1" s="135"/>
      <c r="FF1" s="135"/>
      <c r="FG1" s="135"/>
      <c r="FH1" s="135"/>
      <c r="FI1" s="135"/>
      <c r="FJ1" s="135"/>
      <c r="FK1" s="135"/>
      <c r="FL1" s="135"/>
      <c r="FM1" s="135"/>
      <c r="FN1" s="135"/>
      <c r="FO1" s="135"/>
      <c r="FP1" s="135"/>
      <c r="FQ1" s="135"/>
      <c r="FR1" s="135"/>
      <c r="FS1" s="135"/>
      <c r="FT1" s="135"/>
      <c r="FU1" s="135"/>
      <c r="FV1" s="135"/>
      <c r="FW1" s="135"/>
      <c r="FX1" s="135"/>
      <c r="FY1" s="135"/>
      <c r="FZ1" s="135"/>
      <c r="GA1" s="135"/>
      <c r="GB1" s="135"/>
      <c r="GC1" s="135"/>
      <c r="GD1" s="135"/>
      <c r="GE1" s="135"/>
      <c r="GF1" s="135"/>
      <c r="GG1" s="135"/>
      <c r="GH1" s="135"/>
      <c r="GI1" s="135"/>
      <c r="GJ1" s="135"/>
      <c r="GK1" s="135"/>
      <c r="GL1" s="135"/>
      <c r="GM1" s="135"/>
      <c r="GN1" s="135"/>
      <c r="GO1" s="135"/>
      <c r="GP1" s="135"/>
      <c r="GQ1" s="135"/>
      <c r="GR1" s="135"/>
      <c r="GS1" s="135"/>
      <c r="GT1" s="135"/>
      <c r="GU1" s="135"/>
      <c r="GV1" s="135"/>
      <c r="GW1" s="135"/>
      <c r="GX1" s="135"/>
      <c r="GY1" s="135"/>
      <c r="GZ1" s="135"/>
      <c r="HA1" s="135"/>
      <c r="HB1" s="135"/>
      <c r="HC1" s="135"/>
      <c r="HD1" s="135"/>
      <c r="HE1" s="135"/>
      <c r="HF1" s="135"/>
      <c r="HG1" s="135"/>
      <c r="HH1" s="135"/>
      <c r="HI1" s="135"/>
      <c r="HJ1" s="135"/>
      <c r="HK1" s="135"/>
      <c r="HL1" s="135"/>
      <c r="HM1" s="135"/>
      <c r="HN1" s="135"/>
      <c r="HO1" s="135"/>
      <c r="HP1" s="135"/>
      <c r="HQ1" s="135"/>
      <c r="HR1" s="135"/>
      <c r="HS1" s="135"/>
      <c r="HT1" s="135"/>
      <c r="HU1" s="135"/>
      <c r="HV1" s="135"/>
      <c r="HW1" s="135"/>
      <c r="HX1" s="135"/>
      <c r="HY1" s="135"/>
      <c r="HZ1" s="135"/>
      <c r="IA1" s="135"/>
      <c r="IB1" s="135"/>
      <c r="IC1" s="135"/>
      <c r="ID1" s="135"/>
      <c r="IE1" s="135"/>
      <c r="IF1" s="135"/>
      <c r="IG1" s="135"/>
      <c r="IH1" s="135"/>
      <c r="II1" s="135"/>
      <c r="IJ1" s="135"/>
      <c r="IK1" s="135"/>
      <c r="IL1" s="135"/>
      <c r="IM1" s="135"/>
      <c r="IN1" s="135"/>
      <c r="IO1" s="135"/>
      <c r="IP1" s="135"/>
      <c r="IQ1" s="135"/>
      <c r="IR1" s="135"/>
      <c r="IS1" s="135"/>
      <c r="IT1" s="135"/>
      <c r="IU1" s="135"/>
      <c r="IV1" s="135"/>
      <c r="IW1" s="135"/>
      <c r="IX1" s="135"/>
      <c r="IY1" s="135"/>
      <c r="IZ1" s="135"/>
      <c r="JA1" s="135"/>
      <c r="JB1" s="135"/>
      <c r="JC1" s="135"/>
      <c r="JD1" s="135"/>
      <c r="JE1" s="135"/>
      <c r="JF1" s="135"/>
      <c r="JG1" s="135"/>
      <c r="JH1" s="135"/>
      <c r="JI1" s="135"/>
      <c r="JJ1" s="135"/>
      <c r="JK1" s="135"/>
      <c r="JL1" s="135"/>
      <c r="JM1" s="135"/>
      <c r="JN1" s="135"/>
      <c r="JO1" s="135"/>
      <c r="JP1" s="135"/>
      <c r="JQ1" s="135"/>
      <c r="JR1" s="135"/>
    </row>
    <row r="2" spans="1:278" s="136" customFormat="1" ht="39.75" customHeight="1">
      <c r="A2" s="428"/>
      <c r="B2" s="400"/>
      <c r="C2" s="400"/>
      <c r="D2" s="421"/>
      <c r="E2" s="421"/>
      <c r="F2" s="421"/>
      <c r="G2" s="421"/>
      <c r="H2" s="421"/>
      <c r="I2" s="421"/>
      <c r="J2" s="421"/>
      <c r="K2" s="421"/>
      <c r="L2" s="421"/>
      <c r="M2" s="421"/>
      <c r="N2" s="421"/>
      <c r="O2" s="421"/>
      <c r="P2" s="421"/>
      <c r="Q2" s="422"/>
      <c r="R2" s="386"/>
      <c r="S2" s="386"/>
      <c r="T2" s="386"/>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row>
    <row r="3" spans="1:278" s="136" customFormat="1" ht="3" customHeight="1">
      <c r="A3" s="2"/>
      <c r="B3" s="2"/>
      <c r="C3" s="145"/>
      <c r="D3" s="421"/>
      <c r="E3" s="421"/>
      <c r="F3" s="421"/>
      <c r="G3" s="421"/>
      <c r="H3" s="421"/>
      <c r="I3" s="421"/>
      <c r="J3" s="421"/>
      <c r="K3" s="421"/>
      <c r="L3" s="421"/>
      <c r="M3" s="421"/>
      <c r="N3" s="421"/>
      <c r="O3" s="421"/>
      <c r="P3" s="421"/>
      <c r="Q3" s="422"/>
      <c r="R3" s="386"/>
      <c r="S3" s="386"/>
      <c r="T3" s="386"/>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row>
    <row r="4" spans="1:278" s="136" customFormat="1" ht="41.25" customHeight="1">
      <c r="A4" s="387" t="s">
        <v>97</v>
      </c>
      <c r="B4" s="388"/>
      <c r="C4" s="389"/>
      <c r="D4" s="390" t="str">
        <f>'Mapa Final'!D4</f>
        <v>SISTEMA DE GESTIÓN DE SEGURIDAD Y SALUD EN EL TRABAJO - SG-SST</v>
      </c>
      <c r="E4" s="391"/>
      <c r="F4" s="391"/>
      <c r="G4" s="391"/>
      <c r="H4" s="391"/>
      <c r="I4" s="391"/>
      <c r="J4" s="391"/>
      <c r="K4" s="391"/>
      <c r="L4" s="391"/>
      <c r="M4" s="391"/>
      <c r="N4" s="392"/>
      <c r="O4" s="393"/>
      <c r="P4" s="393"/>
      <c r="Q4" s="393"/>
      <c r="R4" s="1"/>
      <c r="S4" s="1"/>
      <c r="T4" s="1"/>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row>
    <row r="5" spans="1:278" s="136" customFormat="1" ht="52.5" customHeight="1">
      <c r="A5" s="387" t="s">
        <v>99</v>
      </c>
      <c r="B5" s="388"/>
      <c r="C5" s="389"/>
      <c r="D5" s="394" t="str">
        <f>'Mapa Final'!D5</f>
        <v>Velar por el bienestar, la salud y seguridad en el trabajo de todos los servidores judiciales mediante el PHVA del Sistema de Gestión y Seguridad en el trabajo (SG-SST) en el marco del sistema de gestión de calidad y Medio Ambiente</v>
      </c>
      <c r="E5" s="395"/>
      <c r="F5" s="395"/>
      <c r="G5" s="395"/>
      <c r="H5" s="395"/>
      <c r="I5" s="395"/>
      <c r="J5" s="395"/>
      <c r="K5" s="395"/>
      <c r="L5" s="395"/>
      <c r="M5" s="395"/>
      <c r="N5" s="396"/>
      <c r="O5" s="1"/>
      <c r="P5" s="1"/>
      <c r="Q5" s="1"/>
      <c r="R5" s="1"/>
      <c r="S5" s="1"/>
      <c r="T5" s="1"/>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c r="CY5" s="135"/>
      <c r="CZ5" s="135"/>
      <c r="DA5" s="135"/>
      <c r="DB5" s="135"/>
      <c r="DC5" s="135"/>
      <c r="DD5" s="135"/>
      <c r="DE5" s="135"/>
      <c r="DF5" s="135"/>
      <c r="DG5" s="135"/>
      <c r="DH5" s="135"/>
      <c r="DI5" s="135"/>
      <c r="DJ5" s="135"/>
      <c r="DK5" s="135"/>
      <c r="DL5" s="135"/>
      <c r="DM5" s="135"/>
      <c r="DN5" s="135"/>
      <c r="DO5" s="135"/>
      <c r="DP5" s="135"/>
      <c r="DQ5" s="135"/>
      <c r="DR5" s="135"/>
      <c r="DS5" s="135"/>
      <c r="DT5" s="135"/>
      <c r="DU5" s="135"/>
      <c r="DV5" s="135"/>
      <c r="DW5" s="135"/>
      <c r="DX5" s="135"/>
      <c r="DY5" s="135"/>
      <c r="DZ5" s="135"/>
      <c r="EA5" s="135"/>
      <c r="EB5" s="135"/>
      <c r="EC5" s="135"/>
      <c r="ED5" s="135"/>
      <c r="EE5" s="135"/>
      <c r="EF5" s="135"/>
      <c r="EG5" s="135"/>
      <c r="EH5" s="135"/>
      <c r="EI5" s="135"/>
      <c r="EJ5" s="135"/>
      <c r="EK5" s="135"/>
      <c r="EL5" s="135"/>
      <c r="EM5" s="135"/>
      <c r="EN5" s="135"/>
      <c r="EO5" s="135"/>
      <c r="EP5" s="135"/>
      <c r="EQ5" s="135"/>
      <c r="ER5" s="135"/>
      <c r="ES5" s="135"/>
      <c r="ET5" s="135"/>
      <c r="EU5" s="135"/>
      <c r="EV5" s="135"/>
      <c r="EW5" s="135"/>
      <c r="EX5" s="135"/>
      <c r="EY5" s="135"/>
      <c r="EZ5" s="135"/>
      <c r="FA5" s="135"/>
      <c r="FB5" s="135"/>
      <c r="FC5" s="135"/>
      <c r="FD5" s="135"/>
      <c r="FE5" s="135"/>
      <c r="FF5" s="135"/>
      <c r="FG5" s="135"/>
      <c r="FH5" s="135"/>
      <c r="FI5" s="135"/>
      <c r="FJ5" s="135"/>
      <c r="FK5" s="135"/>
      <c r="FL5" s="135"/>
      <c r="FM5" s="135"/>
      <c r="FN5" s="135"/>
      <c r="FO5" s="135"/>
      <c r="FP5" s="135"/>
      <c r="FQ5" s="135"/>
      <c r="FR5" s="135"/>
      <c r="FS5" s="135"/>
      <c r="FT5" s="135"/>
      <c r="FU5" s="135"/>
      <c r="FV5" s="135"/>
      <c r="FW5" s="135"/>
      <c r="FX5" s="135"/>
      <c r="FY5" s="135"/>
      <c r="FZ5" s="135"/>
      <c r="GA5" s="135"/>
      <c r="GB5" s="135"/>
      <c r="GC5" s="135"/>
      <c r="GD5" s="135"/>
      <c r="GE5" s="135"/>
      <c r="GF5" s="135"/>
      <c r="GG5" s="135"/>
      <c r="GH5" s="135"/>
      <c r="GI5" s="135"/>
      <c r="GJ5" s="135"/>
      <c r="GK5" s="135"/>
      <c r="GL5" s="135"/>
      <c r="GM5" s="135"/>
      <c r="GN5" s="135"/>
      <c r="GO5" s="135"/>
      <c r="GP5" s="135"/>
      <c r="GQ5" s="135"/>
      <c r="GR5" s="135"/>
      <c r="GS5" s="135"/>
      <c r="GT5" s="135"/>
      <c r="GU5" s="135"/>
      <c r="GV5" s="135"/>
      <c r="GW5" s="135"/>
      <c r="GX5" s="135"/>
      <c r="GY5" s="135"/>
      <c r="GZ5" s="135"/>
      <c r="HA5" s="135"/>
      <c r="HB5" s="135"/>
      <c r="HC5" s="135"/>
      <c r="HD5" s="135"/>
      <c r="HE5" s="135"/>
      <c r="HF5" s="135"/>
      <c r="HG5" s="135"/>
      <c r="HH5" s="135"/>
      <c r="HI5" s="135"/>
      <c r="HJ5" s="135"/>
      <c r="HK5" s="135"/>
      <c r="HL5" s="135"/>
      <c r="HM5" s="135"/>
      <c r="HN5" s="135"/>
      <c r="HO5" s="135"/>
      <c r="HP5" s="135"/>
      <c r="HQ5" s="135"/>
      <c r="HR5" s="135"/>
      <c r="HS5" s="135"/>
      <c r="HT5" s="135"/>
      <c r="HU5" s="135"/>
      <c r="HV5" s="135"/>
      <c r="HW5" s="135"/>
      <c r="HX5" s="135"/>
      <c r="HY5" s="135"/>
      <c r="HZ5" s="135"/>
      <c r="IA5" s="135"/>
      <c r="IB5" s="135"/>
      <c r="IC5" s="135"/>
      <c r="ID5" s="135"/>
      <c r="IE5" s="135"/>
      <c r="IF5" s="135"/>
      <c r="IG5" s="135"/>
      <c r="IH5" s="135"/>
      <c r="II5" s="135"/>
      <c r="IJ5" s="135"/>
      <c r="IK5" s="135"/>
      <c r="IL5" s="135"/>
      <c r="IM5" s="135"/>
      <c r="IN5" s="135"/>
      <c r="IO5" s="135"/>
      <c r="IP5" s="135"/>
      <c r="IQ5" s="135"/>
      <c r="IR5" s="135"/>
      <c r="IS5" s="135"/>
      <c r="IT5" s="135"/>
      <c r="IU5" s="135"/>
      <c r="IV5" s="135"/>
      <c r="IW5" s="135"/>
      <c r="IX5" s="135"/>
      <c r="IY5" s="135"/>
      <c r="IZ5" s="135"/>
      <c r="JA5" s="135"/>
      <c r="JB5" s="135"/>
      <c r="JC5" s="135"/>
      <c r="JD5" s="135"/>
      <c r="JE5" s="135"/>
      <c r="JF5" s="135"/>
      <c r="JG5" s="135"/>
      <c r="JH5" s="135"/>
      <c r="JI5" s="135"/>
      <c r="JJ5" s="135"/>
      <c r="JK5" s="135"/>
      <c r="JL5" s="135"/>
      <c r="JM5" s="135"/>
      <c r="JN5" s="135"/>
      <c r="JO5" s="135"/>
      <c r="JP5" s="135"/>
      <c r="JQ5" s="135"/>
      <c r="JR5" s="135"/>
    </row>
    <row r="6" spans="1:278" s="136" customFormat="1" ht="32.25" customHeight="1" thickBot="1">
      <c r="A6" s="387" t="s">
        <v>101</v>
      </c>
      <c r="B6" s="388"/>
      <c r="C6" s="389"/>
      <c r="D6" s="394" t="str">
        <f>'Mapa Final'!D6</f>
        <v>Nivel Nacional</v>
      </c>
      <c r="E6" s="395"/>
      <c r="F6" s="395"/>
      <c r="G6" s="395"/>
      <c r="H6" s="395"/>
      <c r="I6" s="395"/>
      <c r="J6" s="395"/>
      <c r="K6" s="395"/>
      <c r="L6" s="395"/>
      <c r="M6" s="395"/>
      <c r="N6" s="396"/>
      <c r="O6" s="1"/>
      <c r="P6" s="1"/>
      <c r="Q6" s="1"/>
      <c r="R6" s="1"/>
      <c r="S6" s="1"/>
      <c r="T6" s="1"/>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c r="CY6" s="135"/>
      <c r="CZ6" s="135"/>
      <c r="DA6" s="135"/>
      <c r="DB6" s="135"/>
      <c r="DC6" s="135"/>
      <c r="DD6" s="135"/>
      <c r="DE6" s="135"/>
      <c r="DF6" s="135"/>
      <c r="DG6" s="135"/>
      <c r="DH6" s="135"/>
      <c r="DI6" s="135"/>
      <c r="DJ6" s="135"/>
      <c r="DK6" s="135"/>
      <c r="DL6" s="135"/>
      <c r="DM6" s="135"/>
      <c r="DN6" s="135"/>
      <c r="DO6" s="135"/>
      <c r="DP6" s="135"/>
      <c r="DQ6" s="135"/>
      <c r="DR6" s="135"/>
      <c r="DS6" s="135"/>
      <c r="DT6" s="135"/>
      <c r="DU6" s="135"/>
      <c r="DV6" s="135"/>
      <c r="DW6" s="135"/>
      <c r="DX6" s="135"/>
      <c r="DY6" s="135"/>
      <c r="DZ6" s="135"/>
      <c r="EA6" s="135"/>
      <c r="EB6" s="135"/>
      <c r="EC6" s="135"/>
      <c r="ED6" s="135"/>
      <c r="EE6" s="135"/>
      <c r="EF6" s="135"/>
      <c r="EG6" s="135"/>
      <c r="EH6" s="135"/>
      <c r="EI6" s="135"/>
      <c r="EJ6" s="135"/>
      <c r="EK6" s="135"/>
      <c r="EL6" s="135"/>
      <c r="EM6" s="135"/>
      <c r="EN6" s="135"/>
      <c r="EO6" s="135"/>
      <c r="EP6" s="135"/>
      <c r="EQ6" s="135"/>
      <c r="ER6" s="135"/>
      <c r="ES6" s="135"/>
      <c r="ET6" s="135"/>
      <c r="EU6" s="135"/>
      <c r="EV6" s="135"/>
      <c r="EW6" s="135"/>
      <c r="EX6" s="135"/>
      <c r="EY6" s="135"/>
      <c r="EZ6" s="135"/>
      <c r="FA6" s="135"/>
      <c r="FB6" s="135"/>
      <c r="FC6" s="135"/>
      <c r="FD6" s="135"/>
      <c r="FE6" s="135"/>
      <c r="FF6" s="135"/>
      <c r="FG6" s="135"/>
      <c r="FH6" s="135"/>
      <c r="FI6" s="135"/>
      <c r="FJ6" s="135"/>
      <c r="FK6" s="135"/>
      <c r="FL6" s="135"/>
      <c r="FM6" s="135"/>
      <c r="FN6" s="135"/>
      <c r="FO6" s="135"/>
      <c r="FP6" s="135"/>
      <c r="FQ6" s="135"/>
      <c r="FR6" s="135"/>
      <c r="FS6" s="135"/>
      <c r="FT6" s="135"/>
      <c r="FU6" s="135"/>
      <c r="FV6" s="135"/>
      <c r="FW6" s="135"/>
      <c r="FX6" s="135"/>
      <c r="FY6" s="135"/>
      <c r="FZ6" s="135"/>
      <c r="GA6" s="135"/>
      <c r="GB6" s="135"/>
      <c r="GC6" s="135"/>
      <c r="GD6" s="135"/>
      <c r="GE6" s="135"/>
      <c r="GF6" s="135"/>
      <c r="GG6" s="135"/>
      <c r="GH6" s="135"/>
      <c r="GI6" s="135"/>
      <c r="GJ6" s="135"/>
      <c r="GK6" s="135"/>
      <c r="GL6" s="135"/>
      <c r="GM6" s="135"/>
      <c r="GN6" s="135"/>
      <c r="GO6" s="135"/>
      <c r="GP6" s="135"/>
      <c r="GQ6" s="135"/>
      <c r="GR6" s="135"/>
      <c r="GS6" s="135"/>
      <c r="GT6" s="135"/>
      <c r="GU6" s="135"/>
      <c r="GV6" s="135"/>
      <c r="GW6" s="135"/>
      <c r="GX6" s="135"/>
      <c r="GY6" s="135"/>
      <c r="GZ6" s="135"/>
      <c r="HA6" s="135"/>
      <c r="HB6" s="135"/>
      <c r="HC6" s="135"/>
      <c r="HD6" s="135"/>
      <c r="HE6" s="135"/>
      <c r="HF6" s="135"/>
      <c r="HG6" s="135"/>
      <c r="HH6" s="135"/>
      <c r="HI6" s="135"/>
      <c r="HJ6" s="135"/>
      <c r="HK6" s="135"/>
      <c r="HL6" s="135"/>
      <c r="HM6" s="135"/>
      <c r="HN6" s="135"/>
      <c r="HO6" s="135"/>
      <c r="HP6" s="135"/>
      <c r="HQ6" s="135"/>
      <c r="HR6" s="135"/>
      <c r="HS6" s="135"/>
      <c r="HT6" s="135"/>
      <c r="HU6" s="135"/>
      <c r="HV6" s="135"/>
      <c r="HW6" s="135"/>
      <c r="HX6" s="135"/>
      <c r="HY6" s="135"/>
      <c r="HZ6" s="135"/>
      <c r="IA6" s="135"/>
      <c r="IB6" s="135"/>
      <c r="IC6" s="135"/>
      <c r="ID6" s="135"/>
      <c r="IE6" s="135"/>
      <c r="IF6" s="135"/>
      <c r="IG6" s="135"/>
      <c r="IH6" s="135"/>
      <c r="II6" s="135"/>
      <c r="IJ6" s="135"/>
      <c r="IK6" s="135"/>
      <c r="IL6" s="135"/>
      <c r="IM6" s="135"/>
      <c r="IN6" s="135"/>
      <c r="IO6" s="135"/>
      <c r="IP6" s="135"/>
      <c r="IQ6" s="135"/>
      <c r="IR6" s="135"/>
      <c r="IS6" s="135"/>
      <c r="IT6" s="135"/>
      <c r="IU6" s="135"/>
      <c r="IV6" s="135"/>
      <c r="IW6" s="135"/>
      <c r="IX6" s="135"/>
      <c r="IY6" s="135"/>
      <c r="IZ6" s="135"/>
      <c r="JA6" s="135"/>
      <c r="JB6" s="135"/>
      <c r="JC6" s="135"/>
      <c r="JD6" s="135"/>
      <c r="JE6" s="135"/>
      <c r="JF6" s="135"/>
      <c r="JG6" s="135"/>
      <c r="JH6" s="135"/>
      <c r="JI6" s="135"/>
      <c r="JJ6" s="135"/>
      <c r="JK6" s="135"/>
      <c r="JL6" s="135"/>
      <c r="JM6" s="135"/>
      <c r="JN6" s="135"/>
      <c r="JO6" s="135"/>
      <c r="JP6" s="135"/>
      <c r="JQ6" s="135"/>
      <c r="JR6" s="135"/>
    </row>
    <row r="7" spans="1:278" s="148" customFormat="1" ht="38.25" customHeight="1" thickTop="1" thickBot="1">
      <c r="A7" s="429" t="s">
        <v>412</v>
      </c>
      <c r="B7" s="430"/>
      <c r="C7" s="430"/>
      <c r="D7" s="430"/>
      <c r="E7" s="430"/>
      <c r="F7" s="431"/>
      <c r="G7" s="155"/>
      <c r="H7" s="432" t="s">
        <v>413</v>
      </c>
      <c r="I7" s="432"/>
      <c r="J7" s="432"/>
      <c r="K7" s="432" t="s">
        <v>414</v>
      </c>
      <c r="L7" s="432"/>
      <c r="M7" s="432"/>
      <c r="N7" s="433" t="s">
        <v>415</v>
      </c>
      <c r="O7" s="423" t="s">
        <v>416</v>
      </c>
      <c r="P7" s="425" t="s">
        <v>417</v>
      </c>
      <c r="Q7" s="426"/>
      <c r="R7" s="425" t="s">
        <v>418</v>
      </c>
      <c r="S7" s="426"/>
      <c r="T7" s="434" t="s">
        <v>440</v>
      </c>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c r="AW7" s="161"/>
      <c r="AX7" s="161"/>
      <c r="AY7" s="161"/>
      <c r="AZ7" s="161"/>
      <c r="BA7" s="161"/>
      <c r="BB7" s="161"/>
      <c r="BC7" s="161"/>
      <c r="BD7" s="161"/>
      <c r="BE7" s="161"/>
      <c r="BF7" s="161"/>
      <c r="BG7" s="161"/>
      <c r="BH7" s="161"/>
      <c r="BI7" s="161"/>
      <c r="BJ7" s="161"/>
      <c r="BK7" s="161"/>
      <c r="BL7" s="161"/>
      <c r="BM7" s="161"/>
      <c r="BN7" s="161"/>
      <c r="BO7" s="161"/>
      <c r="BP7" s="161"/>
      <c r="BQ7" s="161"/>
      <c r="BR7" s="161"/>
      <c r="BS7" s="161"/>
      <c r="BT7" s="161"/>
      <c r="BU7" s="161"/>
      <c r="BV7" s="161"/>
      <c r="BW7" s="161"/>
      <c r="BX7" s="161"/>
      <c r="BY7" s="161"/>
      <c r="BZ7" s="161"/>
      <c r="CA7" s="161"/>
      <c r="CB7" s="161"/>
      <c r="CC7" s="161"/>
      <c r="CD7" s="161"/>
      <c r="CE7" s="161"/>
      <c r="CF7" s="161"/>
      <c r="CG7" s="161"/>
      <c r="CH7" s="161"/>
      <c r="CI7" s="161"/>
      <c r="CJ7" s="161"/>
      <c r="CK7" s="161"/>
      <c r="CL7" s="161"/>
      <c r="CM7" s="161"/>
      <c r="CN7" s="161"/>
      <c r="CO7" s="161"/>
      <c r="CP7" s="161"/>
      <c r="CQ7" s="161"/>
      <c r="CR7" s="161"/>
      <c r="CS7" s="161"/>
      <c r="CT7" s="161"/>
      <c r="CU7" s="161"/>
      <c r="CV7" s="161"/>
      <c r="CW7" s="161"/>
      <c r="CX7" s="161"/>
      <c r="CY7" s="161"/>
      <c r="CZ7" s="161"/>
      <c r="DA7" s="161"/>
      <c r="DB7" s="161"/>
      <c r="DC7" s="161"/>
      <c r="DD7" s="161"/>
      <c r="DE7" s="161"/>
      <c r="DF7" s="161"/>
      <c r="DG7" s="161"/>
      <c r="DH7" s="161"/>
      <c r="DI7" s="161"/>
      <c r="DJ7" s="161"/>
      <c r="DK7" s="161"/>
      <c r="DL7" s="161"/>
      <c r="DM7" s="161"/>
      <c r="DN7" s="161"/>
      <c r="DO7" s="161"/>
      <c r="DP7" s="161"/>
      <c r="DQ7" s="161"/>
      <c r="DR7" s="161"/>
      <c r="DS7" s="161"/>
      <c r="DT7" s="161"/>
      <c r="DU7" s="161"/>
      <c r="DV7" s="161"/>
      <c r="DW7" s="161"/>
      <c r="DX7" s="161"/>
      <c r="DY7" s="161"/>
      <c r="DZ7" s="161"/>
      <c r="EA7" s="161"/>
      <c r="EB7" s="161"/>
      <c r="EC7" s="161"/>
      <c r="ED7" s="161"/>
      <c r="EE7" s="161"/>
      <c r="EF7" s="161"/>
      <c r="EG7" s="161"/>
      <c r="EH7" s="161"/>
      <c r="EI7" s="161"/>
      <c r="EJ7" s="161"/>
      <c r="EK7" s="161"/>
      <c r="EL7" s="161"/>
      <c r="EM7" s="161"/>
      <c r="EN7" s="161"/>
      <c r="EO7" s="161"/>
      <c r="EP7" s="161"/>
      <c r="EQ7" s="161"/>
      <c r="ER7" s="161"/>
      <c r="ES7" s="161"/>
      <c r="ET7" s="161"/>
      <c r="EU7" s="161"/>
      <c r="EV7" s="161"/>
      <c r="EW7" s="161"/>
      <c r="EX7" s="161"/>
      <c r="EY7" s="161"/>
      <c r="EZ7" s="161"/>
      <c r="FA7" s="161"/>
      <c r="FB7" s="161"/>
      <c r="FC7" s="161"/>
      <c r="FD7" s="161"/>
      <c r="FE7" s="161"/>
      <c r="FF7" s="161"/>
      <c r="FG7" s="161"/>
      <c r="FH7" s="161"/>
      <c r="FI7" s="161"/>
      <c r="FJ7" s="161"/>
      <c r="FK7" s="161"/>
      <c r="FL7" s="161"/>
      <c r="FM7" s="161"/>
      <c r="FN7" s="161"/>
      <c r="FO7" s="161"/>
      <c r="FP7" s="161"/>
      <c r="FQ7" s="161"/>
      <c r="FR7" s="161"/>
      <c r="FS7" s="161"/>
      <c r="FT7" s="161"/>
    </row>
    <row r="8" spans="1:278" s="149" customFormat="1" ht="60.95" customHeight="1" thickTop="1" thickBot="1">
      <c r="A8" s="164" t="s">
        <v>19</v>
      </c>
      <c r="B8" s="164" t="s">
        <v>109</v>
      </c>
      <c r="C8" s="165" t="s">
        <v>49</v>
      </c>
      <c r="D8" s="156" t="s">
        <v>110</v>
      </c>
      <c r="E8" s="157" t="s">
        <v>53</v>
      </c>
      <c r="F8" s="157" t="s">
        <v>55</v>
      </c>
      <c r="G8" s="157" t="s">
        <v>57</v>
      </c>
      <c r="H8" s="158" t="s">
        <v>420</v>
      </c>
      <c r="I8" s="158" t="s">
        <v>379</v>
      </c>
      <c r="J8" s="158" t="s">
        <v>421</v>
      </c>
      <c r="K8" s="158" t="s">
        <v>420</v>
      </c>
      <c r="L8" s="158" t="s">
        <v>422</v>
      </c>
      <c r="M8" s="158" t="s">
        <v>421</v>
      </c>
      <c r="N8" s="433"/>
      <c r="O8" s="424"/>
      <c r="P8" s="159" t="s">
        <v>423</v>
      </c>
      <c r="Q8" s="159" t="s">
        <v>424</v>
      </c>
      <c r="R8" s="159" t="s">
        <v>425</v>
      </c>
      <c r="S8" s="159" t="s">
        <v>426</v>
      </c>
      <c r="T8" s="434"/>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2"/>
      <c r="BR8" s="162"/>
      <c r="BS8" s="162"/>
      <c r="BT8" s="162"/>
      <c r="BU8" s="162"/>
      <c r="BV8" s="162"/>
      <c r="BW8" s="162"/>
      <c r="BX8" s="162"/>
      <c r="BY8" s="162"/>
      <c r="BZ8" s="162"/>
      <c r="CA8" s="162"/>
      <c r="CB8" s="162"/>
      <c r="CC8" s="162"/>
      <c r="CD8" s="162"/>
      <c r="CE8" s="162"/>
      <c r="CF8" s="162"/>
      <c r="CG8" s="162"/>
      <c r="CH8" s="162"/>
      <c r="CI8" s="162"/>
      <c r="CJ8" s="162"/>
      <c r="CK8" s="162"/>
      <c r="CL8" s="162"/>
      <c r="CM8" s="162"/>
      <c r="CN8" s="162"/>
      <c r="CO8" s="162"/>
      <c r="CP8" s="162"/>
      <c r="CQ8" s="162"/>
      <c r="CR8" s="162"/>
      <c r="CS8" s="162"/>
      <c r="CT8" s="162"/>
      <c r="CU8" s="162"/>
      <c r="CV8" s="162"/>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2"/>
      <c r="EA8" s="162"/>
      <c r="EB8" s="162"/>
      <c r="EC8" s="162"/>
      <c r="ED8" s="162"/>
      <c r="EE8" s="162"/>
      <c r="EF8" s="162"/>
      <c r="EG8" s="162"/>
      <c r="EH8" s="162"/>
      <c r="EI8" s="162"/>
      <c r="EJ8" s="162"/>
      <c r="EK8" s="162"/>
      <c r="EL8" s="162"/>
      <c r="EM8" s="162"/>
      <c r="EN8" s="162"/>
      <c r="EO8" s="162"/>
      <c r="EP8" s="162"/>
      <c r="EQ8" s="162"/>
      <c r="ER8" s="162"/>
      <c r="ES8" s="162"/>
      <c r="ET8" s="162"/>
      <c r="EU8" s="162"/>
      <c r="EV8" s="162"/>
      <c r="EW8" s="162"/>
      <c r="EX8" s="162"/>
      <c r="EY8" s="162"/>
      <c r="EZ8" s="162"/>
      <c r="FA8" s="162"/>
      <c r="FB8" s="162"/>
      <c r="FC8" s="162"/>
      <c r="FD8" s="162"/>
      <c r="FE8" s="162"/>
      <c r="FF8" s="162"/>
      <c r="FG8" s="162"/>
      <c r="FH8" s="162"/>
      <c r="FI8" s="162"/>
      <c r="FJ8" s="162"/>
      <c r="FK8" s="162"/>
      <c r="FL8" s="162"/>
      <c r="FM8" s="162"/>
      <c r="FN8" s="162"/>
      <c r="FO8" s="162"/>
      <c r="FP8" s="162"/>
      <c r="FQ8" s="162"/>
      <c r="FR8" s="162"/>
      <c r="FS8" s="162"/>
      <c r="FT8" s="162"/>
    </row>
    <row r="9" spans="1:278" s="150" customFormat="1" ht="10.5" customHeight="1" thickTop="1" thickBot="1">
      <c r="A9" s="463"/>
      <c r="B9" s="464"/>
      <c r="C9" s="464"/>
      <c r="D9" s="464"/>
      <c r="E9" s="464"/>
      <c r="F9" s="464"/>
      <c r="G9" s="464"/>
      <c r="H9" s="464"/>
      <c r="I9" s="464"/>
      <c r="J9" s="464"/>
      <c r="K9" s="464"/>
      <c r="L9" s="464"/>
      <c r="M9" s="464"/>
      <c r="N9" s="464"/>
      <c r="T9" s="160"/>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c r="BC9" s="163"/>
      <c r="BD9" s="163"/>
      <c r="BE9" s="163"/>
      <c r="BF9" s="163"/>
      <c r="BG9" s="163"/>
      <c r="BH9" s="163"/>
      <c r="BI9" s="163"/>
      <c r="BJ9" s="163"/>
      <c r="BK9" s="163"/>
      <c r="BL9" s="163"/>
      <c r="BM9" s="163"/>
      <c r="BN9" s="163"/>
      <c r="BO9" s="163"/>
      <c r="BP9" s="163"/>
      <c r="BQ9" s="163"/>
      <c r="BR9" s="163"/>
      <c r="BS9" s="163"/>
      <c r="BT9" s="163"/>
      <c r="BU9" s="163"/>
      <c r="BV9" s="163"/>
      <c r="BW9" s="163"/>
      <c r="BX9" s="163"/>
      <c r="BY9" s="163"/>
      <c r="BZ9" s="163"/>
      <c r="CA9" s="163"/>
      <c r="CB9" s="163"/>
      <c r="CC9" s="163"/>
      <c r="CD9" s="163"/>
      <c r="CE9" s="163"/>
      <c r="CF9" s="163"/>
      <c r="CG9" s="163"/>
      <c r="CH9" s="163"/>
      <c r="CI9" s="163"/>
      <c r="CJ9" s="163"/>
      <c r="CK9" s="163"/>
      <c r="CL9" s="163"/>
      <c r="CM9" s="163"/>
      <c r="CN9" s="163"/>
      <c r="CO9" s="163"/>
      <c r="CP9" s="163"/>
      <c r="CQ9" s="163"/>
      <c r="CR9" s="163"/>
      <c r="CS9" s="163"/>
      <c r="CT9" s="163"/>
      <c r="CU9" s="163"/>
      <c r="CV9" s="163"/>
      <c r="CW9" s="163"/>
      <c r="CX9" s="163"/>
      <c r="CY9" s="163"/>
      <c r="CZ9" s="163"/>
      <c r="DA9" s="163"/>
      <c r="DB9" s="163"/>
      <c r="DC9" s="163"/>
      <c r="DD9" s="163"/>
      <c r="DE9" s="163"/>
      <c r="DF9" s="163"/>
      <c r="DG9" s="163"/>
      <c r="DH9" s="163"/>
      <c r="DI9" s="163"/>
      <c r="DJ9" s="163"/>
      <c r="DK9" s="163"/>
      <c r="DL9" s="163"/>
      <c r="DM9" s="163"/>
      <c r="DN9" s="163"/>
      <c r="DO9" s="163"/>
      <c r="DP9" s="163"/>
      <c r="DQ9" s="163"/>
      <c r="DR9" s="163"/>
      <c r="DS9" s="163"/>
      <c r="DT9" s="163"/>
      <c r="DU9" s="163"/>
      <c r="DV9" s="163"/>
      <c r="DW9" s="163"/>
      <c r="DX9" s="163"/>
      <c r="DY9" s="163"/>
      <c r="DZ9" s="163"/>
      <c r="EA9" s="163"/>
      <c r="EB9" s="163"/>
      <c r="EC9" s="163"/>
      <c r="ED9" s="163"/>
      <c r="EE9" s="163"/>
      <c r="EF9" s="163"/>
      <c r="EG9" s="163"/>
      <c r="EH9" s="163"/>
      <c r="EI9" s="163"/>
      <c r="EJ9" s="163"/>
      <c r="EK9" s="163"/>
      <c r="EL9" s="163"/>
      <c r="EM9" s="163"/>
      <c r="EN9" s="163"/>
      <c r="EO9" s="163"/>
      <c r="EP9" s="163"/>
      <c r="EQ9" s="163"/>
      <c r="ER9" s="163"/>
      <c r="ES9" s="163"/>
      <c r="ET9" s="163"/>
      <c r="EU9" s="163"/>
      <c r="EV9" s="163"/>
      <c r="EW9" s="163"/>
      <c r="EX9" s="163"/>
      <c r="EY9" s="163"/>
      <c r="EZ9" s="163"/>
      <c r="FA9" s="163"/>
      <c r="FB9" s="163"/>
      <c r="FC9" s="163"/>
      <c r="FD9" s="163"/>
      <c r="FE9" s="163"/>
      <c r="FF9" s="163"/>
      <c r="FG9" s="163"/>
      <c r="FH9" s="163"/>
      <c r="FI9" s="163"/>
      <c r="FJ9" s="163"/>
      <c r="FK9" s="163"/>
      <c r="FL9" s="163"/>
      <c r="FM9" s="163"/>
      <c r="FN9" s="163"/>
      <c r="FO9" s="163"/>
      <c r="FP9" s="163"/>
      <c r="FQ9" s="163"/>
      <c r="FR9" s="163"/>
      <c r="FS9" s="163"/>
      <c r="FT9" s="163"/>
    </row>
    <row r="10" spans="1:278" s="151" customFormat="1" ht="15" customHeight="1">
      <c r="A10" s="465">
        <f>'Mapa Final'!A10</f>
        <v>1</v>
      </c>
      <c r="B10" s="471" t="str">
        <f>'Mapa Final'!B10</f>
        <v>Incumplimiento del plan de trabajo SG-SST</v>
      </c>
      <c r="C10" s="468" t="str">
        <f>'Mapa Final'!C10</f>
        <v>Incumplimiento de las metas establecidas</v>
      </c>
      <c r="D10" s="468" t="str">
        <f>'Mapa Final'!D10</f>
        <v>1. La baja asistencia de los servidores judiciales por la falta de compromiso 
2. Jefe inmediato no concede permiso y/o comisiones de servicios.
3.  Alto volumen de trabajo que impide la participación a las diferentes actividades. 
4. Tardanza en la planeación de las actividades</v>
      </c>
      <c r="E10" s="445" t="str">
        <f>'Mapa Final'!E10</f>
        <v>Baja participación en las actividades programadas en el plan de trabajo de SG-SST</v>
      </c>
      <c r="F10" s="445" t="str">
        <f>'Mapa Final'!F10</f>
        <v>Posibilidad de incumplimiento de las metas establecidas en el Plan de Trabajo del Sistema de Gestión de Seguridad y Salud en el Trabajo por la Baja participación en las actividades programadas en el plan de trabajo de SG-SST</v>
      </c>
      <c r="G10" s="445" t="str">
        <f>'Mapa Final'!G10</f>
        <v>Usuarios, productos y prácticas organizacionales</v>
      </c>
      <c r="H10" s="448" t="str">
        <f>'Mapa Final'!I10</f>
        <v>Media</v>
      </c>
      <c r="I10" s="457" t="str">
        <f>'Mapa Final'!L10</f>
        <v>Moderado</v>
      </c>
      <c r="J10" s="451" t="str">
        <f>'Mapa Final'!N10</f>
        <v>Moderado</v>
      </c>
      <c r="K10" s="454" t="str">
        <f>'Mapa Final'!AA10</f>
        <v>Baja</v>
      </c>
      <c r="L10" s="454" t="str">
        <f>'Mapa Final'!AE10</f>
        <v>Moderado</v>
      </c>
      <c r="M10" s="460" t="str">
        <f>'Mapa Final'!AG10</f>
        <v>Moderado</v>
      </c>
      <c r="N10" s="454" t="str">
        <f>'Mapa Final'!AH10</f>
        <v>Aceptar</v>
      </c>
      <c r="O10" s="438" t="s">
        <v>571</v>
      </c>
      <c r="P10" s="441"/>
      <c r="Q10" s="444" t="s">
        <v>10</v>
      </c>
      <c r="R10" s="435">
        <v>45200</v>
      </c>
      <c r="S10" s="435">
        <v>45290</v>
      </c>
      <c r="T10" s="438" t="s">
        <v>441</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51" customFormat="1" ht="13.5" customHeight="1">
      <c r="A11" s="466"/>
      <c r="B11" s="473"/>
      <c r="C11" s="469"/>
      <c r="D11" s="469"/>
      <c r="E11" s="446"/>
      <c r="F11" s="446"/>
      <c r="G11" s="446"/>
      <c r="H11" s="449"/>
      <c r="I11" s="458"/>
      <c r="J11" s="452"/>
      <c r="K11" s="455"/>
      <c r="L11" s="455"/>
      <c r="M11" s="461"/>
      <c r="N11" s="455"/>
      <c r="O11" s="436"/>
      <c r="P11" s="442"/>
      <c r="Q11" s="436"/>
      <c r="R11" s="436"/>
      <c r="S11" s="436"/>
      <c r="T11" s="439"/>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51" customFormat="1" ht="13.5" customHeight="1">
      <c r="A12" s="466"/>
      <c r="B12" s="473"/>
      <c r="C12" s="469"/>
      <c r="D12" s="469"/>
      <c r="E12" s="446"/>
      <c r="F12" s="446"/>
      <c r="G12" s="446"/>
      <c r="H12" s="449"/>
      <c r="I12" s="458"/>
      <c r="J12" s="452"/>
      <c r="K12" s="455"/>
      <c r="L12" s="455"/>
      <c r="M12" s="461"/>
      <c r="N12" s="455"/>
      <c r="O12" s="436"/>
      <c r="P12" s="442"/>
      <c r="Q12" s="436"/>
      <c r="R12" s="436"/>
      <c r="S12" s="436"/>
      <c r="T12" s="439"/>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51" customFormat="1" ht="13.5" customHeight="1">
      <c r="A13" s="466"/>
      <c r="B13" s="473"/>
      <c r="C13" s="469"/>
      <c r="D13" s="469"/>
      <c r="E13" s="446"/>
      <c r="F13" s="446"/>
      <c r="G13" s="446"/>
      <c r="H13" s="449"/>
      <c r="I13" s="458"/>
      <c r="J13" s="452"/>
      <c r="K13" s="455"/>
      <c r="L13" s="455"/>
      <c r="M13" s="461"/>
      <c r="N13" s="455"/>
      <c r="O13" s="436"/>
      <c r="P13" s="442"/>
      <c r="Q13" s="436"/>
      <c r="R13" s="436"/>
      <c r="S13" s="436"/>
      <c r="T13" s="439"/>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51" customFormat="1" ht="238.5" customHeight="1" thickBot="1">
      <c r="A14" s="467"/>
      <c r="B14" s="474"/>
      <c r="C14" s="470"/>
      <c r="D14" s="470"/>
      <c r="E14" s="447"/>
      <c r="F14" s="447"/>
      <c r="G14" s="447"/>
      <c r="H14" s="450"/>
      <c r="I14" s="459"/>
      <c r="J14" s="453"/>
      <c r="K14" s="456"/>
      <c r="L14" s="456"/>
      <c r="M14" s="462"/>
      <c r="N14" s="456"/>
      <c r="O14" s="437"/>
      <c r="P14" s="443"/>
      <c r="Q14" s="437"/>
      <c r="R14" s="437"/>
      <c r="S14" s="437"/>
      <c r="T14" s="440"/>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s="151" customFormat="1" ht="15" customHeight="1">
      <c r="A15" s="465">
        <f>'Mapa Final'!A15</f>
        <v>2</v>
      </c>
      <c r="B15" s="471" t="str">
        <f>'Mapa Final'!B15</f>
        <v>Incumplimiento de las Normas de SG-SST</v>
      </c>
      <c r="C15" s="468" t="str">
        <f>'Mapa Final'!C15</f>
        <v>Reputacional</v>
      </c>
      <c r="D15" s="468" t="str">
        <f>'Mapa Final'!D15</f>
        <v xml:space="preserve">1. Falta de compromiso por parte de los nominadores y su equipo de trabajo para participar en las actividades de promoción y prevención de SG-SST
2. Desconocimiento de la ley.
3. Falta sensibilización a los funcionarios y servidores judiciales.
4. Presupuesto insuficiente para efectuar los arreglos locativos que generan accidentes de trabajo.
</v>
      </c>
      <c r="E15" s="445" t="str">
        <f>'Mapa Final'!E15</f>
        <v>Incumplimiento cumplimiento de normas legalmente establecidas, resoluciones, decretos y leyes que contemplan las obligaciones que tienen los Empleadores y Trabajadores.</v>
      </c>
      <c r="F15" s="445" t="str">
        <f>'Mapa Final'!F15</f>
        <v>Posibilidad de perdida reputacional al Infringir el cumplimiento de normas legalmente establecidas, resoluciones, decretos y leyes que contemplan las obligaciones que tienen los Empleadores y Trabajadores.</v>
      </c>
      <c r="G15" s="445" t="str">
        <f>'Mapa Final'!G15</f>
        <v>Usuarios, productos y prácticas organizacionales</v>
      </c>
      <c r="H15" s="448" t="str">
        <f>'Mapa Final'!I15</f>
        <v>Media</v>
      </c>
      <c r="I15" s="457" t="str">
        <f>'Mapa Final'!L15</f>
        <v>Moderado</v>
      </c>
      <c r="J15" s="451" t="str">
        <f>'Mapa Final'!N15</f>
        <v>Moderado</v>
      </c>
      <c r="K15" s="454" t="str">
        <f>'Mapa Final'!AA15</f>
        <v>Baja</v>
      </c>
      <c r="L15" s="454" t="str">
        <f>'Mapa Final'!AE15</f>
        <v>Moderado</v>
      </c>
      <c r="M15" s="460" t="str">
        <f>'Mapa Final'!AG15</f>
        <v>Moderado</v>
      </c>
      <c r="N15" s="454" t="str">
        <f>'Mapa Final'!AH15</f>
        <v>Evitar</v>
      </c>
      <c r="O15" s="438" t="s">
        <v>572</v>
      </c>
      <c r="P15" s="441"/>
      <c r="Q15" s="444" t="s">
        <v>10</v>
      </c>
      <c r="R15" s="435">
        <v>45200</v>
      </c>
      <c r="S15" s="435">
        <v>45290</v>
      </c>
      <c r="T15" s="438" t="s">
        <v>442</v>
      </c>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row>
    <row r="16" spans="1:278" s="151" customFormat="1" ht="13.5" customHeight="1">
      <c r="A16" s="466"/>
      <c r="B16" s="473"/>
      <c r="C16" s="469"/>
      <c r="D16" s="469"/>
      <c r="E16" s="446"/>
      <c r="F16" s="446"/>
      <c r="G16" s="446"/>
      <c r="H16" s="449"/>
      <c r="I16" s="458"/>
      <c r="J16" s="452"/>
      <c r="K16" s="455"/>
      <c r="L16" s="455"/>
      <c r="M16" s="461"/>
      <c r="N16" s="455"/>
      <c r="O16" s="436"/>
      <c r="P16" s="442"/>
      <c r="Q16" s="436"/>
      <c r="R16" s="436"/>
      <c r="S16" s="436"/>
      <c r="T16" s="439"/>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row>
    <row r="17" spans="1:176" s="151" customFormat="1" ht="13.5" customHeight="1">
      <c r="A17" s="466"/>
      <c r="B17" s="473"/>
      <c r="C17" s="469"/>
      <c r="D17" s="469"/>
      <c r="E17" s="446"/>
      <c r="F17" s="446"/>
      <c r="G17" s="446"/>
      <c r="H17" s="449"/>
      <c r="I17" s="458"/>
      <c r="J17" s="452"/>
      <c r="K17" s="455"/>
      <c r="L17" s="455"/>
      <c r="M17" s="461"/>
      <c r="N17" s="455"/>
      <c r="O17" s="436"/>
      <c r="P17" s="442"/>
      <c r="Q17" s="436"/>
      <c r="R17" s="436"/>
      <c r="S17" s="436"/>
      <c r="T17" s="439"/>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row>
    <row r="18" spans="1:176" s="151" customFormat="1" ht="13.5" customHeight="1">
      <c r="A18" s="466"/>
      <c r="B18" s="473"/>
      <c r="C18" s="469"/>
      <c r="D18" s="469"/>
      <c r="E18" s="446"/>
      <c r="F18" s="446"/>
      <c r="G18" s="446"/>
      <c r="H18" s="449"/>
      <c r="I18" s="458"/>
      <c r="J18" s="452"/>
      <c r="K18" s="455"/>
      <c r="L18" s="455"/>
      <c r="M18" s="461"/>
      <c r="N18" s="455"/>
      <c r="O18" s="436"/>
      <c r="P18" s="442"/>
      <c r="Q18" s="436"/>
      <c r="R18" s="436"/>
      <c r="S18" s="436"/>
      <c r="T18" s="439"/>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row>
    <row r="19" spans="1:176" s="151" customFormat="1" ht="255.75" customHeight="1" thickBot="1">
      <c r="A19" s="467"/>
      <c r="B19" s="474"/>
      <c r="C19" s="470"/>
      <c r="D19" s="470"/>
      <c r="E19" s="447"/>
      <c r="F19" s="447"/>
      <c r="G19" s="447"/>
      <c r="H19" s="450"/>
      <c r="I19" s="459"/>
      <c r="J19" s="453"/>
      <c r="K19" s="456"/>
      <c r="L19" s="456"/>
      <c r="M19" s="462"/>
      <c r="N19" s="456"/>
      <c r="O19" s="437"/>
      <c r="P19" s="443"/>
      <c r="Q19" s="437"/>
      <c r="R19" s="437"/>
      <c r="S19" s="437"/>
      <c r="T19" s="440"/>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row>
    <row r="20" spans="1:176" ht="15" customHeight="1">
      <c r="A20" s="465">
        <f>'Mapa Final'!A19</f>
        <v>3</v>
      </c>
      <c r="B20" s="471" t="str">
        <f>'Mapa Final'!B19</f>
        <v>Corrupción</v>
      </c>
      <c r="C20" s="468" t="str">
        <f>'Mapa Final'!C19</f>
        <v>Reputacional(Corrupción)</v>
      </c>
      <c r="D20" s="468" t="str">
        <f>'Mapa Final'!D19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45" t="str">
        <f>'Mapa Final'!E19</f>
        <v>Carencia de transparencia, imparcialidad, moralidad y ética Judicial</v>
      </c>
      <c r="F20" s="445" t="str">
        <f>'Mapa Final'!F19</f>
        <v xml:space="preserve">Posibilidad de actos indebidos (corrupción) de  los servidores judiciales debido a la carencia de transparencia, imparcialidad, moralidad y ética Judicial </v>
      </c>
      <c r="G20" s="445" t="str">
        <f>'Mapa Final'!G19</f>
        <v>Fraude Interno</v>
      </c>
      <c r="H20" s="448" t="str">
        <f>'Mapa Final'!I19</f>
        <v>Media</v>
      </c>
      <c r="I20" s="457" t="str">
        <f>'Mapa Final'!L19</f>
        <v>Moderado</v>
      </c>
      <c r="J20" s="451" t="str">
        <f>'Mapa Final'!N19</f>
        <v>Moderado</v>
      </c>
      <c r="K20" s="454" t="str">
        <f>'Mapa Final'!AA19</f>
        <v>Baja</v>
      </c>
      <c r="L20" s="454" t="str">
        <f>'Mapa Final'!AE19</f>
        <v>Moderado</v>
      </c>
      <c r="M20" s="460" t="str">
        <f>'Mapa Final'!AG19</f>
        <v>Moderado</v>
      </c>
      <c r="N20" s="454" t="str">
        <f>'Mapa Final'!AH19</f>
        <v>Aceptar</v>
      </c>
      <c r="O20" s="438" t="s">
        <v>445</v>
      </c>
      <c r="P20" s="441"/>
      <c r="Q20" s="444" t="s">
        <v>10</v>
      </c>
      <c r="R20" s="435">
        <v>45200</v>
      </c>
      <c r="S20" s="435">
        <v>45290</v>
      </c>
      <c r="T20" s="438" t="s">
        <v>443</v>
      </c>
    </row>
    <row r="21" spans="1:176">
      <c r="A21" s="466"/>
      <c r="B21" s="473"/>
      <c r="C21" s="469"/>
      <c r="D21" s="469"/>
      <c r="E21" s="446"/>
      <c r="F21" s="446"/>
      <c r="G21" s="446"/>
      <c r="H21" s="449"/>
      <c r="I21" s="458"/>
      <c r="J21" s="452"/>
      <c r="K21" s="455"/>
      <c r="L21" s="455"/>
      <c r="M21" s="461"/>
      <c r="N21" s="455"/>
      <c r="O21" s="439"/>
      <c r="P21" s="442"/>
      <c r="Q21" s="436"/>
      <c r="R21" s="436"/>
      <c r="S21" s="436"/>
      <c r="T21" s="439"/>
    </row>
    <row r="22" spans="1:176">
      <c r="A22" s="466"/>
      <c r="B22" s="473"/>
      <c r="C22" s="469"/>
      <c r="D22" s="469"/>
      <c r="E22" s="446"/>
      <c r="F22" s="446"/>
      <c r="G22" s="446"/>
      <c r="H22" s="449"/>
      <c r="I22" s="458"/>
      <c r="J22" s="452"/>
      <c r="K22" s="455"/>
      <c r="L22" s="455"/>
      <c r="M22" s="461"/>
      <c r="N22" s="455"/>
      <c r="O22" s="439"/>
      <c r="P22" s="442"/>
      <c r="Q22" s="436"/>
      <c r="R22" s="436"/>
      <c r="S22" s="436"/>
      <c r="T22" s="439"/>
    </row>
    <row r="23" spans="1:176">
      <c r="A23" s="466"/>
      <c r="B23" s="473"/>
      <c r="C23" s="469"/>
      <c r="D23" s="469"/>
      <c r="E23" s="446"/>
      <c r="F23" s="446"/>
      <c r="G23" s="446"/>
      <c r="H23" s="449"/>
      <c r="I23" s="458"/>
      <c r="J23" s="452"/>
      <c r="K23" s="455"/>
      <c r="L23" s="455"/>
      <c r="M23" s="461"/>
      <c r="N23" s="455"/>
      <c r="O23" s="439"/>
      <c r="P23" s="442"/>
      <c r="Q23" s="436"/>
      <c r="R23" s="436"/>
      <c r="S23" s="436"/>
      <c r="T23" s="439"/>
    </row>
    <row r="24" spans="1:176" ht="102.75" customHeight="1" thickBot="1">
      <c r="A24" s="467"/>
      <c r="B24" s="474"/>
      <c r="C24" s="470"/>
      <c r="D24" s="470"/>
      <c r="E24" s="447"/>
      <c r="F24" s="447"/>
      <c r="G24" s="447"/>
      <c r="H24" s="450"/>
      <c r="I24" s="459"/>
      <c r="J24" s="453"/>
      <c r="K24" s="456"/>
      <c r="L24" s="456"/>
      <c r="M24" s="462"/>
      <c r="N24" s="456"/>
      <c r="O24" s="440"/>
      <c r="P24" s="443"/>
      <c r="Q24" s="437"/>
      <c r="R24" s="437"/>
      <c r="S24" s="437"/>
      <c r="T24" s="440"/>
    </row>
    <row r="25" spans="1:176" ht="15" customHeight="1">
      <c r="A25" s="465">
        <f>'Mapa Final'!A23</f>
        <v>4</v>
      </c>
      <c r="B25" s="471" t="str">
        <f>'Mapa Final'!B23</f>
        <v>Interrupción o demora en el proceso de 
Gestión de seguridad y salud en el trabajo</v>
      </c>
      <c r="C25" s="468" t="str">
        <f>'Mapa Final'!C23</f>
        <v>Incumplimiento de las metas establecidas</v>
      </c>
      <c r="D25" s="468" t="str">
        <f>'Mapa Final'!D23</f>
        <v xml:space="preserve">1. Paros/movilizaciones que afectan el proceso
2. Disturbios o hechos violentos
3.Decreto de estado de emergencia económica y social
4.Emergencias Ambientales
6. Fallas técnologicas </v>
      </c>
      <c r="E25" s="445" t="str">
        <f>'Mapa Final'!E23</f>
        <v>Sucesos de fuerza mayor que imposibilitan el cumplimiento de las actividades asociadas al proceso Gestión de seguridad y salud en el trabajo</v>
      </c>
      <c r="F25" s="445" t="str">
        <f>'Mapa Final'!F23</f>
        <v>Posibilidad de incumplimiento de las metas por sucesos de fuerza mayor que imposibilitan el cumplimiento de las actividades asociadas al proceso Gestión de seguridad y salud en el trabajo</v>
      </c>
      <c r="G25" s="445" t="str">
        <f>'Mapa Final'!G23</f>
        <v>Ejecución y Administración de Procesos</v>
      </c>
      <c r="H25" s="448" t="str">
        <f>'Mapa Final'!I23</f>
        <v>Media</v>
      </c>
      <c r="I25" s="457" t="str">
        <f>'Mapa Final'!L23</f>
        <v>Mayor</v>
      </c>
      <c r="J25" s="451" t="str">
        <f>'Mapa Final'!N23</f>
        <v xml:space="preserve">Alto </v>
      </c>
      <c r="K25" s="454" t="str">
        <f>'Mapa Final'!AA23</f>
        <v>Baja</v>
      </c>
      <c r="L25" s="454" t="str">
        <f>'Mapa Final'!AE23</f>
        <v>Mayor</v>
      </c>
      <c r="M25" s="460" t="str">
        <f>'Mapa Final'!AG23</f>
        <v xml:space="preserve">Alto </v>
      </c>
      <c r="N25" s="454" t="str">
        <f>'Mapa Final'!AH23</f>
        <v>Aceptar</v>
      </c>
      <c r="O25" s="438" t="s">
        <v>573</v>
      </c>
      <c r="P25" s="444"/>
      <c r="Q25" s="444" t="s">
        <v>431</v>
      </c>
      <c r="R25" s="435">
        <v>45200</v>
      </c>
      <c r="S25" s="435">
        <v>45290</v>
      </c>
      <c r="T25" s="438" t="s">
        <v>444</v>
      </c>
    </row>
    <row r="26" spans="1:176">
      <c r="A26" s="466"/>
      <c r="B26" s="473"/>
      <c r="C26" s="469"/>
      <c r="D26" s="469"/>
      <c r="E26" s="446"/>
      <c r="F26" s="446"/>
      <c r="G26" s="446"/>
      <c r="H26" s="449"/>
      <c r="I26" s="458"/>
      <c r="J26" s="452"/>
      <c r="K26" s="455"/>
      <c r="L26" s="455"/>
      <c r="M26" s="461"/>
      <c r="N26" s="455"/>
      <c r="O26" s="439"/>
      <c r="P26" s="436"/>
      <c r="Q26" s="436"/>
      <c r="R26" s="436"/>
      <c r="S26" s="436"/>
      <c r="T26" s="439"/>
    </row>
    <row r="27" spans="1:176">
      <c r="A27" s="466"/>
      <c r="B27" s="473"/>
      <c r="C27" s="469"/>
      <c r="D27" s="469"/>
      <c r="E27" s="446"/>
      <c r="F27" s="446"/>
      <c r="G27" s="446"/>
      <c r="H27" s="449"/>
      <c r="I27" s="458"/>
      <c r="J27" s="452"/>
      <c r="K27" s="455"/>
      <c r="L27" s="455"/>
      <c r="M27" s="461"/>
      <c r="N27" s="455"/>
      <c r="O27" s="439"/>
      <c r="P27" s="436"/>
      <c r="Q27" s="436"/>
      <c r="R27" s="436"/>
      <c r="S27" s="436"/>
      <c r="T27" s="439"/>
    </row>
    <row r="28" spans="1:176">
      <c r="A28" s="466"/>
      <c r="B28" s="473"/>
      <c r="C28" s="469"/>
      <c r="D28" s="469"/>
      <c r="E28" s="446"/>
      <c r="F28" s="446"/>
      <c r="G28" s="446"/>
      <c r="H28" s="449"/>
      <c r="I28" s="458"/>
      <c r="J28" s="452"/>
      <c r="K28" s="455"/>
      <c r="L28" s="455"/>
      <c r="M28" s="461"/>
      <c r="N28" s="455"/>
      <c r="O28" s="439"/>
      <c r="P28" s="436"/>
      <c r="Q28" s="436"/>
      <c r="R28" s="436"/>
      <c r="S28" s="436"/>
      <c r="T28" s="439"/>
    </row>
    <row r="29" spans="1:176" ht="278.25" customHeight="1" thickBot="1">
      <c r="A29" s="467"/>
      <c r="B29" s="474"/>
      <c r="C29" s="470"/>
      <c r="D29" s="470"/>
      <c r="E29" s="447"/>
      <c r="F29" s="447"/>
      <c r="G29" s="447"/>
      <c r="H29" s="450"/>
      <c r="I29" s="459"/>
      <c r="J29" s="453"/>
      <c r="K29" s="456"/>
      <c r="L29" s="456"/>
      <c r="M29" s="462"/>
      <c r="N29" s="456"/>
      <c r="O29" s="440"/>
      <c r="P29" s="437"/>
      <c r="Q29" s="437"/>
      <c r="R29" s="437"/>
      <c r="S29" s="437"/>
      <c r="T29" s="440"/>
    </row>
  </sheetData>
  <mergeCells count="99">
    <mergeCell ref="N25:N29"/>
    <mergeCell ref="O25:O29"/>
    <mergeCell ref="A25:A29"/>
    <mergeCell ref="B10:B14"/>
    <mergeCell ref="B15:B19"/>
    <mergeCell ref="B20:B24"/>
    <mergeCell ref="B25:B29"/>
    <mergeCell ref="H25:H29"/>
    <mergeCell ref="I25:I29"/>
    <mergeCell ref="M20:M24"/>
    <mergeCell ref="G20:G24"/>
    <mergeCell ref="H20:H24"/>
    <mergeCell ref="I20:I24"/>
    <mergeCell ref="J20:J24"/>
    <mergeCell ref="K20:K24"/>
    <mergeCell ref="L20:L24"/>
    <mergeCell ref="P25:P29"/>
    <mergeCell ref="Q25:Q29"/>
    <mergeCell ref="R25:R29"/>
    <mergeCell ref="S25:S29"/>
    <mergeCell ref="T25:T29"/>
    <mergeCell ref="J25:J29"/>
    <mergeCell ref="K25:K29"/>
    <mergeCell ref="L25:L29"/>
    <mergeCell ref="M25:M29"/>
    <mergeCell ref="C25:C29"/>
    <mergeCell ref="D25:D29"/>
    <mergeCell ref="E25:E29"/>
    <mergeCell ref="F25:F29"/>
    <mergeCell ref="G25:G29"/>
    <mergeCell ref="S20:S24"/>
    <mergeCell ref="T20:T24"/>
    <mergeCell ref="N20:N24"/>
    <mergeCell ref="O20:O24"/>
    <mergeCell ref="P20:P24"/>
    <mergeCell ref="Q20:Q24"/>
    <mergeCell ref="R20:R24"/>
    <mergeCell ref="A20:A24"/>
    <mergeCell ref="C20:C24"/>
    <mergeCell ref="D20:D24"/>
    <mergeCell ref="E20:E24"/>
    <mergeCell ref="F20:F24"/>
    <mergeCell ref="T15:T19"/>
    <mergeCell ref="N15:N19"/>
    <mergeCell ref="O15:O19"/>
    <mergeCell ref="J15:J19"/>
    <mergeCell ref="K15:K19"/>
    <mergeCell ref="L15:L19"/>
    <mergeCell ref="M15:M19"/>
    <mergeCell ref="P15:P19"/>
    <mergeCell ref="Q15:Q19"/>
    <mergeCell ref="R15:R19"/>
    <mergeCell ref="S15:S19"/>
    <mergeCell ref="S10:S14"/>
    <mergeCell ref="T10:T14"/>
    <mergeCell ref="A15:A19"/>
    <mergeCell ref="C15:C19"/>
    <mergeCell ref="D15:D19"/>
    <mergeCell ref="E15:E19"/>
    <mergeCell ref="F15:F19"/>
    <mergeCell ref="G15:G19"/>
    <mergeCell ref="H15:H19"/>
    <mergeCell ref="I15:I19"/>
    <mergeCell ref="M10:M14"/>
    <mergeCell ref="N10:N14"/>
    <mergeCell ref="O10:O14"/>
    <mergeCell ref="P10:P14"/>
    <mergeCell ref="Q10:Q14"/>
    <mergeCell ref="R10:R14"/>
    <mergeCell ref="L10:L14"/>
    <mergeCell ref="A10:A14"/>
    <mergeCell ref="C10:C14"/>
    <mergeCell ref="D10:D14"/>
    <mergeCell ref="E10:E14"/>
    <mergeCell ref="F10:F14"/>
    <mergeCell ref="G10:G14"/>
    <mergeCell ref="H10:H14"/>
    <mergeCell ref="I10:I14"/>
    <mergeCell ref="J10:J14"/>
    <mergeCell ref="K10:K14"/>
    <mergeCell ref="P7:Q7"/>
    <mergeCell ref="R7:S7"/>
    <mergeCell ref="T7:T8"/>
    <mergeCell ref="A9:N9"/>
    <mergeCell ref="A6:C6"/>
    <mergeCell ref="D6:N6"/>
    <mergeCell ref="A7:F7"/>
    <mergeCell ref="H7:J7"/>
    <mergeCell ref="K7:M7"/>
    <mergeCell ref="N7:N8"/>
    <mergeCell ref="O7:O8"/>
    <mergeCell ref="R1:T3"/>
    <mergeCell ref="A4:C4"/>
    <mergeCell ref="D4:N4"/>
    <mergeCell ref="O4:Q4"/>
    <mergeCell ref="A5:C5"/>
    <mergeCell ref="D5:N5"/>
    <mergeCell ref="A1:C2"/>
    <mergeCell ref="D1:Q3"/>
  </mergeCells>
  <conditionalFormatting sqref="A7:B7 H7 H30:J1048576">
    <cfRule type="containsText" dxfId="137" priority="674" operator="containsText" text="1- Bajo">
      <formula>NOT(ISERROR(SEARCH("1- Bajo",A7)))</formula>
    </cfRule>
    <cfRule type="containsText" dxfId="136" priority="673" operator="containsText" text="4- Bajo">
      <formula>NOT(ISERROR(SEARCH("4- Bajo",A7)))</formula>
    </cfRule>
    <cfRule type="containsText" dxfId="135" priority="672" operator="containsText" text="3- Bajo">
      <formula>NOT(ISERROR(SEARCH("3- Bajo",A7)))</formula>
    </cfRule>
  </conditionalFormatting>
  <conditionalFormatting sqref="A15:D15">
    <cfRule type="containsText" dxfId="134" priority="566" operator="containsText" text="6- Moderado">
      <formula>NOT(ISERROR(SEARCH("6- Moderado",A15)))</formula>
    </cfRule>
    <cfRule type="containsText" dxfId="133" priority="570" operator="containsText" text="1- Bajo">
      <formula>NOT(ISERROR(SEARCH("1- Bajo",A15)))</formula>
    </cfRule>
    <cfRule type="containsText" dxfId="132" priority="567" operator="containsText" text="4- Moderado">
      <formula>NOT(ISERROR(SEARCH("4- Moderado",A15)))</formula>
    </cfRule>
    <cfRule type="containsText" dxfId="131" priority="565" operator="containsText" text="3- Moderado">
      <formula>NOT(ISERROR(SEARCH("3- Moderado",A15)))</formula>
    </cfRule>
    <cfRule type="containsText" dxfId="130" priority="568" operator="containsText" text="3- Bajo">
      <formula>NOT(ISERROR(SEARCH("3- Bajo",A15)))</formula>
    </cfRule>
    <cfRule type="containsText" dxfId="129" priority="569" operator="containsText" text="4- Bajo">
      <formula>NOT(ISERROR(SEARCH("4- Bajo",A15)))</formula>
    </cfRule>
  </conditionalFormatting>
  <conditionalFormatting sqref="A10:I10 E15:I15">
    <cfRule type="containsText" dxfId="128" priority="630" operator="containsText" text="3- Bajo">
      <formula>NOT(ISERROR(SEARCH("3- Bajo",A10)))</formula>
    </cfRule>
    <cfRule type="containsText" dxfId="127" priority="629" operator="containsText" text="4- Moderado">
      <formula>NOT(ISERROR(SEARCH("4- Moderado",A10)))</formula>
    </cfRule>
    <cfRule type="containsText" dxfId="126" priority="627" operator="containsText" text="3- Moderado">
      <formula>NOT(ISERROR(SEARCH("3- Moderado",A10)))</formula>
    </cfRule>
    <cfRule type="containsText" dxfId="125" priority="628" operator="containsText" text="6- Moderado">
      <formula>NOT(ISERROR(SEARCH("6- Moderado",A10)))</formula>
    </cfRule>
    <cfRule type="containsText" dxfId="124" priority="632" operator="containsText" text="1- Bajo">
      <formula>NOT(ISERROR(SEARCH("1- Bajo",A10)))</formula>
    </cfRule>
    <cfRule type="containsText" dxfId="123" priority="631" operator="containsText" text="4- Bajo">
      <formula>NOT(ISERROR(SEARCH("4- Bajo",A10)))</formula>
    </cfRule>
  </conditionalFormatting>
  <conditionalFormatting sqref="A20:I20">
    <cfRule type="containsText" dxfId="122" priority="439" operator="containsText" text="3- Moderado">
      <formula>NOT(ISERROR(SEARCH("3- Moderado",A20)))</formula>
    </cfRule>
    <cfRule type="containsText" dxfId="121" priority="443" operator="containsText" text="4- Bajo">
      <formula>NOT(ISERROR(SEARCH("4- Bajo",A20)))</formula>
    </cfRule>
    <cfRule type="containsText" dxfId="120" priority="442" operator="containsText" text="3- Bajo">
      <formula>NOT(ISERROR(SEARCH("3- Bajo",A20)))</formula>
    </cfRule>
    <cfRule type="containsText" dxfId="119" priority="441" operator="containsText" text="4- Moderado">
      <formula>NOT(ISERROR(SEARCH("4- Moderado",A20)))</formula>
    </cfRule>
    <cfRule type="containsText" dxfId="118" priority="440" operator="containsText" text="6- Moderado">
      <formula>NOT(ISERROR(SEARCH("6- Moderado",A20)))</formula>
    </cfRule>
    <cfRule type="containsText" dxfId="117" priority="444" operator="containsText" text="1- Bajo">
      <formula>NOT(ISERROR(SEARCH("1- Bajo",A20)))</formula>
    </cfRule>
  </conditionalFormatting>
  <conditionalFormatting sqref="A25:I25">
    <cfRule type="containsText" dxfId="116" priority="373" operator="containsText" text="6- Moderado">
      <formula>NOT(ISERROR(SEARCH("6- Moderado",A25)))</formula>
    </cfRule>
    <cfRule type="containsText" dxfId="115" priority="372" operator="containsText" text="3- Moderado">
      <formula>NOT(ISERROR(SEARCH("3- Moderado",A25)))</formula>
    </cfRule>
    <cfRule type="containsText" dxfId="114" priority="377" operator="containsText" text="1- Bajo">
      <formula>NOT(ISERROR(SEARCH("1- Bajo",A25)))</formula>
    </cfRule>
    <cfRule type="containsText" dxfId="113" priority="375" operator="containsText" text="3- Bajo">
      <formula>NOT(ISERROR(SEARCH("3- Bajo",A25)))</formula>
    </cfRule>
    <cfRule type="containsText" dxfId="112" priority="374" operator="containsText" text="4- Moderado">
      <formula>NOT(ISERROR(SEARCH("4- Moderado",A25)))</formula>
    </cfRule>
    <cfRule type="containsText" dxfId="111" priority="376" operator="containsText" text="4- Bajo">
      <formula>NOT(ISERROR(SEARCH("4- Bajo",A25)))</formula>
    </cfRule>
  </conditionalFormatting>
  <conditionalFormatting sqref="D8:J8">
    <cfRule type="containsText" dxfId="110" priority="668" operator="containsText" text="1- Bajo">
      <formula>NOT(ISERROR(SEARCH("1- Bajo",D8)))</formula>
    </cfRule>
    <cfRule type="containsText" dxfId="109" priority="666" operator="containsText" text="4- Bajo">
      <formula>NOT(ISERROR(SEARCH("4- Bajo",D8)))</formula>
    </cfRule>
    <cfRule type="containsText" dxfId="108" priority="665" operator="containsText" text="3- Bajo">
      <formula>NOT(ISERROR(SEARCH("3- Bajo",D8)))</formula>
    </cfRule>
    <cfRule type="containsText" dxfId="107" priority="664" operator="containsText" text="4- Moderado">
      <formula>NOT(ISERROR(SEARCH("4- Moderado",D8)))</formula>
    </cfRule>
    <cfRule type="containsText" dxfId="106" priority="663" operator="containsText" text="6- Moderado">
      <formula>NOT(ISERROR(SEARCH("6- Moderado",D8)))</formula>
    </cfRule>
    <cfRule type="containsText" dxfId="105" priority="662" operator="containsText" text="3- Moderado">
      <formula>NOT(ISERROR(SEARCH("3- Moderado",D8)))</formula>
    </cfRule>
  </conditionalFormatting>
  <conditionalFormatting sqref="H10:H19">
    <cfRule type="containsText" dxfId="104" priority="590" operator="containsText" text="Alta">
      <formula>NOT(ISERROR(SEARCH("Alta",H10)))</formula>
    </cfRule>
    <cfRule type="containsText" dxfId="103" priority="589" operator="containsText" text="Media">
      <formula>NOT(ISERROR(SEARCH("Media",H10)))</formula>
    </cfRule>
    <cfRule type="containsText" dxfId="102" priority="587" operator="containsText" text="Muy Baja">
      <formula>NOT(ISERROR(SEARCH("Muy Baja",H10)))</formula>
    </cfRule>
    <cfRule type="containsText" dxfId="101" priority="582" operator="containsText" text="Muy Alta">
      <formula>NOT(ISERROR(SEARCH("Muy Alta",H10)))</formula>
    </cfRule>
    <cfRule type="containsText" dxfId="100" priority="581" operator="containsText" text="Alta">
      <formula>NOT(ISERROR(SEARCH("Alta",H10)))</formula>
    </cfRule>
    <cfRule type="containsText" dxfId="99" priority="588" operator="containsText" text="Baja">
      <formula>NOT(ISERROR(SEARCH("Baja",H10)))</formula>
    </cfRule>
    <cfRule type="containsText" dxfId="98" priority="592" operator="containsText" text="Muy Alta">
      <formula>NOT(ISERROR(SEARCH("Muy Alta",H10)))</formula>
    </cfRule>
  </conditionalFormatting>
  <conditionalFormatting sqref="H10:H24">
    <cfRule type="containsText" dxfId="97" priority="422" operator="containsText" text="Muy Alta">
      <formula>NOT(ISERROR(SEARCH("Muy Alta",H10)))</formula>
    </cfRule>
  </conditionalFormatting>
  <conditionalFormatting sqref="H20:H24">
    <cfRule type="containsText" dxfId="96" priority="418" operator="containsText" text="Baja">
      <formula>NOT(ISERROR(SEARCH("Baja",H20)))</formula>
    </cfRule>
    <cfRule type="containsText" dxfId="95" priority="412" operator="containsText" text="Muy Alta">
      <formula>NOT(ISERROR(SEARCH("Muy Alta",H20)))</formula>
    </cfRule>
    <cfRule type="containsText" dxfId="94" priority="411" operator="containsText" text="Alta">
      <formula>NOT(ISERROR(SEARCH("Alta",H20)))</formula>
    </cfRule>
    <cfRule type="containsText" dxfId="93" priority="417" operator="containsText" text="Muy Baja">
      <formula>NOT(ISERROR(SEARCH("Muy Baja",H20)))</formula>
    </cfRule>
    <cfRule type="containsText" dxfId="92" priority="419" operator="containsText" text="Media">
      <formula>NOT(ISERROR(SEARCH("Media",H20)))</formula>
    </cfRule>
    <cfRule type="containsText" dxfId="91" priority="420" operator="containsText" text="Alta">
      <formula>NOT(ISERROR(SEARCH("Alta",H20)))</formula>
    </cfRule>
  </conditionalFormatting>
  <conditionalFormatting sqref="H20:H29">
    <cfRule type="containsText" dxfId="90" priority="355" operator="containsText" text="Muy Alta">
      <formula>NOT(ISERROR(SEARCH("Muy Alta",H20)))</formula>
    </cfRule>
  </conditionalFormatting>
  <conditionalFormatting sqref="H25:H29">
    <cfRule type="containsText" dxfId="89" priority="343" operator="containsText" text="Muy Alta">
      <formula>NOT(ISERROR(SEARCH("Muy Alta",H25)))</formula>
    </cfRule>
    <cfRule type="containsText" dxfId="88" priority="344" operator="containsText" text="Alta">
      <formula>NOT(ISERROR(SEARCH("Alta",H25)))</formula>
    </cfRule>
    <cfRule type="containsText" dxfId="87" priority="345" operator="containsText" text="Muy Alta">
      <formula>NOT(ISERROR(SEARCH("Muy Alta",H25)))</formula>
    </cfRule>
    <cfRule type="containsText" dxfId="86" priority="350" operator="containsText" text="Muy Baja">
      <formula>NOT(ISERROR(SEARCH("Muy Baja",H25)))</formula>
    </cfRule>
    <cfRule type="containsText" dxfId="85" priority="351" operator="containsText" text="Baja">
      <formula>NOT(ISERROR(SEARCH("Baja",H25)))</formula>
    </cfRule>
    <cfRule type="containsText" dxfId="84" priority="352" operator="containsText" text="Media">
      <formula>NOT(ISERROR(SEARCH("Media",H25)))</formula>
    </cfRule>
    <cfRule type="containsText" dxfId="83" priority="353" operator="containsText" text="Alta">
      <formula>NOT(ISERROR(SEARCH("Alta",H25)))</formula>
    </cfRule>
  </conditionalFormatting>
  <conditionalFormatting sqref="H30:J1048576 A7:B7 H7">
    <cfRule type="containsText" dxfId="82" priority="671" operator="containsText" text="4- Moderado">
      <formula>NOT(ISERROR(SEARCH("4- Moderado",A7)))</formula>
    </cfRule>
    <cfRule type="containsText" dxfId="81" priority="669" operator="containsText" text="3- Moderado">
      <formula>NOT(ISERROR(SEARCH("3- Moderado",A7)))</formula>
    </cfRule>
    <cfRule type="containsText" dxfId="80" priority="670" operator="containsText" text="6- Moderado">
      <formula>NOT(ISERROR(SEARCH("6- Moderado",A7)))</formula>
    </cfRule>
  </conditionalFormatting>
  <conditionalFormatting sqref="I10:I29">
    <cfRule type="containsText" dxfId="79" priority="354" operator="containsText" text="Moderado">
      <formula>NOT(ISERROR(SEARCH("Moderado",I10)))</formula>
    </cfRule>
    <cfRule type="containsText" dxfId="78" priority="349" operator="containsText" text="Leve">
      <formula>NOT(ISERROR(SEARCH("Leve",I10)))</formula>
    </cfRule>
    <cfRule type="containsText" dxfId="77" priority="346" operator="containsText" text="Catastrófico">
      <formula>NOT(ISERROR(SEARCH("Catastrófico",I10)))</formula>
    </cfRule>
    <cfRule type="containsText" dxfId="76" priority="347" operator="containsText" text="Mayor">
      <formula>NOT(ISERROR(SEARCH("Mayor",I10)))</formula>
    </cfRule>
    <cfRule type="containsText" dxfId="75" priority="348" operator="containsText" text="Menor">
      <formula>NOT(ISERROR(SEARCH("Menor",I10)))</formula>
    </cfRule>
  </conditionalFormatting>
  <conditionalFormatting sqref="J8 J30:J1048576">
    <cfRule type="containsText" dxfId="74" priority="655" operator="containsText" text="5- Extremo">
      <formula>NOT(ISERROR(SEARCH("5- Extremo",J8)))</formula>
    </cfRule>
    <cfRule type="containsText" dxfId="73" priority="653" operator="containsText" text="15- Extremo">
      <formula>NOT(ISERROR(SEARCH("15- Extremo",J8)))</formula>
    </cfRule>
    <cfRule type="containsText" dxfId="72" priority="652" operator="containsText" text="20- Extremo">
      <formula>NOT(ISERROR(SEARCH("20- Extremo",J8)))</formula>
    </cfRule>
    <cfRule type="containsText" dxfId="71" priority="651" operator="containsText" text="25- Extremo">
      <formula>NOT(ISERROR(SEARCH("25- Extremo",J8)))</formula>
    </cfRule>
    <cfRule type="containsText" dxfId="70" priority="656" operator="containsText" text="12- Alto">
      <formula>NOT(ISERROR(SEARCH("12- Alto",J8)))</formula>
    </cfRule>
    <cfRule type="containsText" dxfId="69" priority="667" operator="containsText" text="2- Bajo">
      <formula>NOT(ISERROR(SEARCH("2- Bajo",J8)))</formula>
    </cfRule>
    <cfRule type="containsText" dxfId="68" priority="654" operator="containsText" text="10- Extremo">
      <formula>NOT(ISERROR(SEARCH("10- Extremo",J8)))</formula>
    </cfRule>
    <cfRule type="containsText" dxfId="67" priority="661" operator="containsText" text="4- Alto">
      <formula>NOT(ISERROR(SEARCH("4- Alto",J8)))</formula>
    </cfRule>
    <cfRule type="containsText" dxfId="66" priority="660" operator="containsText" text="5- Alto">
      <formula>NOT(ISERROR(SEARCH("5- Alto",J8)))</formula>
    </cfRule>
    <cfRule type="containsText" dxfId="65" priority="659" operator="containsText" text="8- Alto">
      <formula>NOT(ISERROR(SEARCH("8- Alto",J8)))</formula>
    </cfRule>
    <cfRule type="containsText" dxfId="64" priority="658" operator="containsText" text="9- Alto">
      <formula>NOT(ISERROR(SEARCH("9- Alto",J8)))</formula>
    </cfRule>
    <cfRule type="containsText" dxfId="63" priority="657" operator="containsText" text="10- Alto">
      <formula>NOT(ISERROR(SEARCH("10- Alto",J8)))</formula>
    </cfRule>
  </conditionalFormatting>
  <conditionalFormatting sqref="J10:J19">
    <cfRule type="colorScale" priority="890">
      <colorScale>
        <cfvo type="min"/>
        <cfvo type="max"/>
        <color rgb="FFFF7128"/>
        <color rgb="FFFFEF9C"/>
      </colorScale>
    </cfRule>
  </conditionalFormatting>
  <conditionalFormatting sqref="J10:J29">
    <cfRule type="containsText" dxfId="62" priority="337" operator="containsText" text="Bajo">
      <formula>NOT(ISERROR(SEARCH("Bajo",J10)))</formula>
    </cfRule>
    <cfRule type="containsText" dxfId="61" priority="339" operator="containsText" text="Moderado">
      <formula>NOT(ISERROR(SEARCH("Moderado",J10)))</formula>
    </cfRule>
    <cfRule type="containsText" dxfId="60" priority="367" operator="containsText" text="Bajo">
      <formula>NOT(ISERROR(SEARCH("Bajo",J10)))</formula>
    </cfRule>
    <cfRule type="containsText" dxfId="59" priority="368" operator="containsText" text="Moderado">
      <formula>NOT(ISERROR(SEARCH("Moderado",J10)))</formula>
    </cfRule>
    <cfRule type="containsText" dxfId="58" priority="370" operator="containsText" text="Extremo">
      <formula>NOT(ISERROR(SEARCH("Extremo",J10)))</formula>
    </cfRule>
    <cfRule type="containsText" dxfId="57" priority="338" operator="containsText" text="Extremo">
      <formula>NOT(ISERROR(SEARCH("Extremo",J10)))</formula>
    </cfRule>
    <cfRule type="containsText" dxfId="56" priority="369" operator="containsText" text="Alto">
      <formula>NOT(ISERROR(SEARCH("Alto",J10)))</formula>
    </cfRule>
  </conditionalFormatting>
  <conditionalFormatting sqref="J20:J24">
    <cfRule type="colorScale" priority="438">
      <colorScale>
        <cfvo type="min"/>
        <cfvo type="max"/>
        <color rgb="FFFF7128"/>
        <color rgb="FFFFEF9C"/>
      </colorScale>
    </cfRule>
  </conditionalFormatting>
  <conditionalFormatting sqref="J25:J29">
    <cfRule type="colorScale" priority="371">
      <colorScale>
        <cfvo type="min"/>
        <cfvo type="max"/>
        <color rgb="FFFF7128"/>
        <color rgb="FFFFEF9C"/>
      </colorScale>
    </cfRule>
  </conditionalFormatting>
  <conditionalFormatting sqref="K10:K29">
    <cfRule type="containsText" dxfId="55" priority="335" operator="containsText" text="Baja">
      <formula>NOT(ISERROR(SEARCH("Baja",K10)))</formula>
    </cfRule>
    <cfRule type="containsText" dxfId="54" priority="333" operator="containsText" text="Muy Alta">
      <formula>NOT(ISERROR(SEARCH("Muy Alta",K10)))</formula>
    </cfRule>
    <cfRule type="containsText" dxfId="53" priority="334" operator="containsText" text="Alta">
      <formula>NOT(ISERROR(SEARCH("Alta",K10)))</formula>
    </cfRule>
    <cfRule type="containsText" dxfId="52" priority="336" operator="containsText" text="Muy Baja">
      <formula>NOT(ISERROR(SEARCH("Muy Baja",K10)))</formula>
    </cfRule>
    <cfRule type="containsText" dxfId="51" priority="341" operator="containsText" text="Media">
      <formula>NOT(ISERROR(SEARCH("Media",K10)))</formula>
    </cfRule>
  </conditionalFormatting>
  <conditionalFormatting sqref="K10:L10 K15:L15">
    <cfRule type="containsText" dxfId="50" priority="647" operator="containsText" text="4- Moderado">
      <formula>NOT(ISERROR(SEARCH("4- Moderado",K10)))</formula>
    </cfRule>
    <cfRule type="containsText" dxfId="49" priority="650" operator="containsText" text="1- Bajo">
      <formula>NOT(ISERROR(SEARCH("1- Bajo",K10)))</formula>
    </cfRule>
    <cfRule type="containsText" dxfId="48" priority="649" operator="containsText" text="4- Bajo">
      <formula>NOT(ISERROR(SEARCH("4- Bajo",K10)))</formula>
    </cfRule>
    <cfRule type="containsText" dxfId="47" priority="646" operator="containsText" text="6- Moderado">
      <formula>NOT(ISERROR(SEARCH("6- Moderado",K10)))</formula>
    </cfRule>
    <cfRule type="containsText" dxfId="46" priority="645" operator="containsText" text="3- Moderado">
      <formula>NOT(ISERROR(SEARCH("3- Moderado",K10)))</formula>
    </cfRule>
    <cfRule type="containsText" dxfId="45" priority="648" operator="containsText" text="3- Bajo">
      <formula>NOT(ISERROR(SEARCH("3- Bajo",K10)))</formula>
    </cfRule>
  </conditionalFormatting>
  <conditionalFormatting sqref="K20:L20">
    <cfRule type="containsText" dxfId="44" priority="461" operator="containsText" text="4- Bajo">
      <formula>NOT(ISERROR(SEARCH("4- Bajo",K20)))</formula>
    </cfRule>
    <cfRule type="containsText" dxfId="43" priority="458" operator="containsText" text="6- Moderado">
      <formula>NOT(ISERROR(SEARCH("6- Moderado",K20)))</formula>
    </cfRule>
    <cfRule type="containsText" dxfId="42" priority="462" operator="containsText" text="1- Bajo">
      <formula>NOT(ISERROR(SEARCH("1- Bajo",K20)))</formula>
    </cfRule>
    <cfRule type="containsText" dxfId="41" priority="457" operator="containsText" text="3- Moderado">
      <formula>NOT(ISERROR(SEARCH("3- Moderado",K20)))</formula>
    </cfRule>
    <cfRule type="containsText" dxfId="40" priority="459" operator="containsText" text="4- Moderado">
      <formula>NOT(ISERROR(SEARCH("4- Moderado",K20)))</formula>
    </cfRule>
    <cfRule type="containsText" dxfId="39" priority="460" operator="containsText" text="3- Bajo">
      <formula>NOT(ISERROR(SEARCH("3- Bajo",K20)))</formula>
    </cfRule>
  </conditionalFormatting>
  <conditionalFormatting sqref="K25:L25">
    <cfRule type="containsText" dxfId="38" priority="392" operator="containsText" text="4- Moderado">
      <formula>NOT(ISERROR(SEARCH("4- Moderado",K25)))</formula>
    </cfRule>
    <cfRule type="containsText" dxfId="37" priority="393" operator="containsText" text="3- Bajo">
      <formula>NOT(ISERROR(SEARCH("3- Bajo",K25)))</formula>
    </cfRule>
    <cfRule type="containsText" dxfId="36" priority="394" operator="containsText" text="4- Bajo">
      <formula>NOT(ISERROR(SEARCH("4- Bajo",K25)))</formula>
    </cfRule>
    <cfRule type="containsText" dxfId="35" priority="391" operator="containsText" text="6- Moderado">
      <formula>NOT(ISERROR(SEARCH("6- Moderado",K25)))</formula>
    </cfRule>
    <cfRule type="containsText" dxfId="34" priority="395" operator="containsText" text="1- Bajo">
      <formula>NOT(ISERROR(SEARCH("1- Bajo",K25)))</formula>
    </cfRule>
    <cfRule type="containsText" dxfId="33" priority="390" operator="containsText" text="3- Moderado">
      <formula>NOT(ISERROR(SEARCH("3- Moderado",K25)))</formula>
    </cfRule>
  </conditionalFormatting>
  <conditionalFormatting sqref="K8:M8">
    <cfRule type="containsText" dxfId="32" priority="614" operator="containsText" text="1- Bajo">
      <formula>NOT(ISERROR(SEARCH("1- Bajo",K8)))</formula>
    </cfRule>
    <cfRule type="containsText" dxfId="31" priority="611" operator="containsText" text="4- Moderado">
      <formula>NOT(ISERROR(SEARCH("4- Moderado",K8)))</formula>
    </cfRule>
    <cfRule type="containsText" dxfId="30" priority="610" operator="containsText" text="6- Moderado">
      <formula>NOT(ISERROR(SEARCH("6- Moderado",K8)))</formula>
    </cfRule>
    <cfRule type="containsText" dxfId="29" priority="613" operator="containsText" text="4- Bajo">
      <formula>NOT(ISERROR(SEARCH("4- Bajo",K8)))</formula>
    </cfRule>
    <cfRule type="containsText" dxfId="28" priority="612" operator="containsText" text="3- Bajo">
      <formula>NOT(ISERROR(SEARCH("3- Bajo",K8)))</formula>
    </cfRule>
    <cfRule type="containsText" dxfId="27" priority="609" operator="containsText" text="3- Moderado">
      <formula>NOT(ISERROR(SEARCH("3- Moderado",K8)))</formula>
    </cfRule>
  </conditionalFormatting>
  <conditionalFormatting sqref="L10:L29">
    <cfRule type="containsText" dxfId="26" priority="331" operator="containsText" text="Menor">
      <formula>NOT(ISERROR(SEARCH("Menor",L10)))</formula>
    </cfRule>
    <cfRule type="containsText" dxfId="25" priority="330" operator="containsText" text="Mayor">
      <formula>NOT(ISERROR(SEARCH("Mayor",L10)))</formula>
    </cfRule>
    <cfRule type="containsText" dxfId="24" priority="332" operator="containsText" text="Leve">
      <formula>NOT(ISERROR(SEARCH("Leve",L10)))</formula>
    </cfRule>
    <cfRule type="containsText" dxfId="23" priority="329" operator="containsText" text="Catastrófico">
      <formula>NOT(ISERROR(SEARCH("Catastrófico",L10)))</formula>
    </cfRule>
  </conditionalFormatting>
  <conditionalFormatting sqref="L10:M29">
    <cfRule type="containsText" dxfId="22" priority="340" operator="containsText" text="Moderado">
      <formula>NOT(ISERROR(SEARCH("Moderado",L10)))</formula>
    </cfRule>
  </conditionalFormatting>
  <conditionalFormatting sqref="M10:M19">
    <cfRule type="colorScale" priority="896">
      <colorScale>
        <cfvo type="min"/>
        <cfvo type="max"/>
        <color rgb="FFFF7128"/>
        <color rgb="FFFFEF9C"/>
      </colorScale>
    </cfRule>
  </conditionalFormatting>
  <conditionalFormatting sqref="M10:M29">
    <cfRule type="containsText" dxfId="21" priority="362" operator="containsText" text="Bajo">
      <formula>NOT(ISERROR(SEARCH("Bajo",M10)))</formula>
    </cfRule>
    <cfRule type="containsText" dxfId="20" priority="363" operator="containsText" text="Moderado">
      <formula>NOT(ISERROR(SEARCH("Moderado",M10)))</formula>
    </cfRule>
    <cfRule type="containsText" dxfId="19" priority="365" operator="containsText" text="Extremo">
      <formula>NOT(ISERROR(SEARCH("Extremo",M10)))</formula>
    </cfRule>
    <cfRule type="containsText" dxfId="18" priority="364" operator="containsText" text="Alto">
      <formula>NOT(ISERROR(SEARCH("Alto",M10)))</formula>
    </cfRule>
  </conditionalFormatting>
  <conditionalFormatting sqref="M20:M24">
    <cfRule type="colorScale" priority="433">
      <colorScale>
        <cfvo type="min"/>
        <cfvo type="max"/>
        <color rgb="FFFF7128"/>
        <color rgb="FFFFEF9C"/>
      </colorScale>
    </cfRule>
  </conditionalFormatting>
  <conditionalFormatting sqref="M25:M29">
    <cfRule type="colorScale" priority="366">
      <colorScale>
        <cfvo type="min"/>
        <cfvo type="max"/>
        <color rgb="FFFF7128"/>
        <color rgb="FFFFEF9C"/>
      </colorScale>
    </cfRule>
  </conditionalFormatting>
  <conditionalFormatting sqref="N10 N15">
    <cfRule type="containsText" dxfId="17" priority="596" operator="containsText" text="3- Bajo">
      <formula>NOT(ISERROR(SEARCH("3- Bajo",N10)))</formula>
    </cfRule>
    <cfRule type="containsText" dxfId="16" priority="597" operator="containsText" text="4- Bajo">
      <formula>NOT(ISERROR(SEARCH("4- Bajo",N10)))</formula>
    </cfRule>
    <cfRule type="containsText" dxfId="15" priority="598" operator="containsText" text="1- Bajo">
      <formula>NOT(ISERROR(SEARCH("1- Bajo",N10)))</formula>
    </cfRule>
    <cfRule type="containsText" dxfId="14" priority="593" operator="containsText" text="3- Moderado">
      <formula>NOT(ISERROR(SEARCH("3- Moderado",N10)))</formula>
    </cfRule>
    <cfRule type="containsText" dxfId="13" priority="594" operator="containsText" text="6- Moderado">
      <formula>NOT(ISERROR(SEARCH("6- Moderado",N10)))</formula>
    </cfRule>
    <cfRule type="containsText" dxfId="12" priority="595" operator="containsText" text="4- Moderado">
      <formula>NOT(ISERROR(SEARCH("4- Moderado",N10)))</formula>
    </cfRule>
  </conditionalFormatting>
  <conditionalFormatting sqref="N20">
    <cfRule type="containsText" dxfId="11" priority="424" operator="containsText" text="6- Moderado">
      <formula>NOT(ISERROR(SEARCH("6- Moderado",N20)))</formula>
    </cfRule>
    <cfRule type="containsText" dxfId="10" priority="428" operator="containsText" text="1- Bajo">
      <formula>NOT(ISERROR(SEARCH("1- Bajo",N20)))</formula>
    </cfRule>
    <cfRule type="containsText" dxfId="9" priority="427" operator="containsText" text="4- Bajo">
      <formula>NOT(ISERROR(SEARCH("4- Bajo",N20)))</formula>
    </cfRule>
    <cfRule type="containsText" dxfId="8" priority="426" operator="containsText" text="3- Bajo">
      <formula>NOT(ISERROR(SEARCH("3- Bajo",N20)))</formula>
    </cfRule>
    <cfRule type="containsText" dxfId="7" priority="425" operator="containsText" text="4- Moderado">
      <formula>NOT(ISERROR(SEARCH("4- Moderado",N20)))</formula>
    </cfRule>
    <cfRule type="containsText" dxfId="6" priority="423" operator="containsText" text="3- Moderado">
      <formula>NOT(ISERROR(SEARCH("3- Moderado",N20)))</formula>
    </cfRule>
  </conditionalFormatting>
  <conditionalFormatting sqref="N25">
    <cfRule type="containsText" dxfId="5" priority="356" operator="containsText" text="3- Moderado">
      <formula>NOT(ISERROR(SEARCH("3- Moderado",N25)))</formula>
    </cfRule>
    <cfRule type="containsText" dxfId="4" priority="357" operator="containsText" text="6- Moderado">
      <formula>NOT(ISERROR(SEARCH("6- Moderado",N25)))</formula>
    </cfRule>
    <cfRule type="containsText" dxfId="3" priority="358" operator="containsText" text="4- Moderado">
      <formula>NOT(ISERROR(SEARCH("4- Moderado",N25)))</formula>
    </cfRule>
    <cfRule type="containsText" dxfId="2" priority="359" operator="containsText" text="3- Bajo">
      <formula>NOT(ISERROR(SEARCH("3- Bajo",N25)))</formula>
    </cfRule>
    <cfRule type="containsText" dxfId="1" priority="361" operator="containsText" text="1- Bajo">
      <formula>NOT(ISERROR(SEARCH("1- Bajo",N25)))</formula>
    </cfRule>
    <cfRule type="containsText" dxfId="0" priority="360" operator="containsText" text="4- Bajo">
      <formula>NOT(ISERROR(SEARCH("4- Bajo",N25)))</formula>
    </cfRule>
  </conditionalFormatting>
  <dataValidations disablePrompts="1" count="7">
    <dataValidation allowBlank="1" showInputMessage="1" showErrorMessage="1" prompt="Seleccionar el tipo de riesgo teniendo en cuenta que  factor organizaconal afecta. Ver explicacion en hoja " sqref="E8" xr:uid="{00000000-0002-0000-12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1200-000001000000}"/>
    <dataValidation allowBlank="1" showInputMessage="1" showErrorMessage="1" prompt="Que tan factible es que materialize el riesgo?" sqref="H8" xr:uid="{00000000-0002-0000-1200-000002000000}"/>
    <dataValidation allowBlank="1" showInputMessage="1" showErrorMessage="1" prompt="El grado de afectación puede ser " sqref="I8" xr:uid="{00000000-0002-0000-1200-000003000000}"/>
    <dataValidation allowBlank="1" showInputMessage="1" showErrorMessage="1" prompt="Describir las actividades que se van a desarrollar para el proyecto" sqref="O7" xr:uid="{00000000-0002-0000-1200-000004000000}"/>
    <dataValidation allowBlank="1" showInputMessage="1" showErrorMessage="1" prompt="Seleccionar si el responsable es el responsable de las acciones es el nivel central" sqref="P7:P8" xr:uid="{00000000-0002-0000-1200-000005000000}"/>
    <dataValidation allowBlank="1" showInputMessage="1" showErrorMessage="1" prompt="seleccionar si el responsable de ejecutar las acciones es el nivel central" sqref="Q8" xr:uid="{00000000-0002-0000-1200-000006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228FF-8E4E-4F42-882B-B098D67E46D2}">
  <sheetPr codeName="Sheet7"/>
  <dimension ref="A1:H64"/>
  <sheetViews>
    <sheetView showGridLines="0" view="pageBreakPreview" topLeftCell="A30" zoomScale="96" zoomScaleNormal="96" zoomScaleSheetLayoutView="96" workbookViewId="0">
      <selection activeCell="D35" sqref="D35"/>
    </sheetView>
  </sheetViews>
  <sheetFormatPr baseColWidth="10" defaultColWidth="10.42578125" defaultRowHeight="14.25"/>
  <cols>
    <col min="1" max="1" width="53.28515625" style="206" customWidth="1"/>
    <col min="2" max="2" width="15.42578125" style="207" customWidth="1"/>
    <col min="3" max="3" width="55.7109375" style="184" customWidth="1"/>
    <col min="4" max="4" width="24.140625" style="207" customWidth="1"/>
    <col min="5" max="5" width="55.7109375" style="184" customWidth="1"/>
    <col min="6" max="6" width="4.7109375" style="184" customWidth="1"/>
    <col min="7" max="16384" width="10.42578125" style="184"/>
  </cols>
  <sheetData>
    <row r="1" spans="1:8" ht="79.900000000000006" customHeight="1">
      <c r="A1" s="182"/>
      <c r="B1" s="238" t="s">
        <v>452</v>
      </c>
      <c r="C1" s="238"/>
      <c r="D1" s="238"/>
      <c r="E1" s="182"/>
      <c r="F1" s="183"/>
      <c r="G1" s="183"/>
      <c r="H1" s="183"/>
    </row>
    <row r="2" spans="1:8" ht="54.75" customHeight="1">
      <c r="A2" s="185" t="s">
        <v>453</v>
      </c>
      <c r="B2" s="239" t="s">
        <v>454</v>
      </c>
      <c r="C2" s="240"/>
      <c r="D2" s="186" t="s">
        <v>13</v>
      </c>
      <c r="E2" s="187" t="s">
        <v>455</v>
      </c>
    </row>
    <row r="3" spans="1:8" ht="16.899999999999999" customHeight="1">
      <c r="A3" s="188"/>
      <c r="B3" s="189"/>
      <c r="C3" s="189"/>
      <c r="D3" s="190"/>
      <c r="E3" s="189"/>
    </row>
    <row r="4" spans="1:8" ht="54.75" customHeight="1">
      <c r="A4" s="185" t="s">
        <v>456</v>
      </c>
      <c r="B4" s="241" t="s">
        <v>457</v>
      </c>
      <c r="C4" s="242"/>
      <c r="D4" s="242"/>
      <c r="E4" s="242"/>
    </row>
    <row r="5" spans="1:8" ht="13.15" customHeight="1">
      <c r="A5" s="191"/>
      <c r="B5" s="192"/>
      <c r="D5" s="190"/>
      <c r="E5" s="190"/>
    </row>
    <row r="6" spans="1:8" ht="21" customHeight="1">
      <c r="A6" s="243" t="s">
        <v>14</v>
      </c>
      <c r="B6" s="244" t="s">
        <v>458</v>
      </c>
      <c r="C6" s="244"/>
      <c r="D6" s="244" t="s">
        <v>459</v>
      </c>
      <c r="E6" s="244"/>
    </row>
    <row r="7" spans="1:8" ht="94.5" customHeight="1">
      <c r="A7" s="243"/>
      <c r="B7" s="245" t="s">
        <v>460</v>
      </c>
      <c r="C7" s="246"/>
      <c r="D7" s="247" t="s">
        <v>461</v>
      </c>
      <c r="E7" s="247"/>
    </row>
    <row r="8" spans="1:8" ht="22.5" customHeight="1">
      <c r="A8" s="191"/>
      <c r="B8" s="192"/>
      <c r="D8" s="190"/>
      <c r="E8" s="190"/>
    </row>
    <row r="9" spans="1:8" ht="19.899999999999999" customHeight="1">
      <c r="A9" s="234" t="s">
        <v>15</v>
      </c>
      <c r="B9" s="234"/>
      <c r="C9" s="234"/>
      <c r="D9" s="234"/>
      <c r="E9" s="234"/>
    </row>
    <row r="10" spans="1:8" ht="19.899999999999999" customHeight="1">
      <c r="A10" s="193" t="s">
        <v>16</v>
      </c>
      <c r="B10" s="193" t="s">
        <v>17</v>
      </c>
      <c r="C10" s="193" t="s">
        <v>18</v>
      </c>
      <c r="D10" s="193" t="s">
        <v>19</v>
      </c>
      <c r="E10" s="193" t="s">
        <v>20</v>
      </c>
    </row>
    <row r="11" spans="1:8" s="197" customFormat="1" ht="48.75" customHeight="1">
      <c r="A11" s="231" t="s">
        <v>462</v>
      </c>
      <c r="B11" s="194">
        <v>1</v>
      </c>
      <c r="C11" s="195" t="s">
        <v>463</v>
      </c>
      <c r="D11" s="196">
        <v>1</v>
      </c>
      <c r="E11" s="195" t="s">
        <v>464</v>
      </c>
    </row>
    <row r="12" spans="1:8" s="197" customFormat="1" ht="78" customHeight="1">
      <c r="A12" s="231"/>
      <c r="B12" s="194">
        <v>2</v>
      </c>
      <c r="C12" s="195" t="s">
        <v>465</v>
      </c>
      <c r="D12" s="196"/>
      <c r="E12" s="195"/>
    </row>
    <row r="13" spans="1:8" s="197" customFormat="1" ht="63" customHeight="1">
      <c r="A13" s="231" t="s">
        <v>466</v>
      </c>
      <c r="B13" s="194">
        <v>3</v>
      </c>
      <c r="C13" s="195" t="s">
        <v>567</v>
      </c>
      <c r="D13" s="194">
        <v>2</v>
      </c>
      <c r="E13" s="195" t="s">
        <v>467</v>
      </c>
    </row>
    <row r="14" spans="1:8" s="197" customFormat="1" ht="46.5" customHeight="1">
      <c r="A14" s="231"/>
      <c r="B14" s="194">
        <v>4</v>
      </c>
      <c r="C14" s="195" t="s">
        <v>468</v>
      </c>
      <c r="D14" s="194"/>
      <c r="E14" s="195"/>
    </row>
    <row r="15" spans="1:8" s="197" customFormat="1" ht="61.5" customHeight="1">
      <c r="A15" s="231"/>
      <c r="B15" s="194">
        <v>5</v>
      </c>
      <c r="C15" s="195" t="s">
        <v>469</v>
      </c>
      <c r="D15" s="194"/>
      <c r="E15" s="195"/>
    </row>
    <row r="16" spans="1:8" s="197" customFormat="1" ht="69" customHeight="1">
      <c r="A16" s="235" t="s">
        <v>470</v>
      </c>
      <c r="B16" s="194">
        <v>6</v>
      </c>
      <c r="C16" s="195" t="s">
        <v>471</v>
      </c>
      <c r="D16" s="194">
        <v>3</v>
      </c>
      <c r="E16" s="195" t="s">
        <v>472</v>
      </c>
    </row>
    <row r="17" spans="1:5" s="197" customFormat="1" ht="57.75" customHeight="1">
      <c r="A17" s="236"/>
      <c r="B17" s="194">
        <v>7</v>
      </c>
      <c r="C17" s="195" t="s">
        <v>473</v>
      </c>
      <c r="D17" s="194"/>
      <c r="E17" s="195"/>
    </row>
    <row r="18" spans="1:5" s="197" customFormat="1" ht="43.5" customHeight="1">
      <c r="A18" s="237"/>
      <c r="B18" s="194">
        <v>8</v>
      </c>
      <c r="C18" s="195" t="s">
        <v>474</v>
      </c>
      <c r="D18" s="194"/>
      <c r="E18" s="195"/>
    </row>
    <row r="19" spans="1:5" s="197" customFormat="1" ht="51.75" customHeight="1">
      <c r="A19" s="231" t="s">
        <v>475</v>
      </c>
      <c r="B19" s="194">
        <v>9</v>
      </c>
      <c r="C19" s="195" t="s">
        <v>476</v>
      </c>
      <c r="D19" s="194">
        <v>4</v>
      </c>
      <c r="E19" s="195" t="s">
        <v>477</v>
      </c>
    </row>
    <row r="20" spans="1:5" s="197" customFormat="1" ht="49.5" customHeight="1">
      <c r="A20" s="231"/>
      <c r="B20" s="194">
        <v>10</v>
      </c>
      <c r="C20" s="195" t="s">
        <v>478</v>
      </c>
      <c r="D20" s="194"/>
      <c r="E20" s="195"/>
    </row>
    <row r="21" spans="1:5" s="197" customFormat="1" ht="53.25" customHeight="1">
      <c r="A21" s="231"/>
      <c r="B21" s="194">
        <v>11</v>
      </c>
      <c r="C21" s="195" t="s">
        <v>479</v>
      </c>
      <c r="D21" s="194"/>
      <c r="E21" s="195"/>
    </row>
    <row r="22" spans="1:5" s="197" customFormat="1" ht="62.25" customHeight="1">
      <c r="A22" s="198" t="s">
        <v>480</v>
      </c>
      <c r="B22" s="194">
        <v>12</v>
      </c>
      <c r="C22" s="195" t="s">
        <v>481</v>
      </c>
      <c r="D22" s="194">
        <v>5</v>
      </c>
      <c r="E22" s="195" t="s">
        <v>482</v>
      </c>
    </row>
    <row r="23" spans="1:5" s="197" customFormat="1" ht="48.75" customHeight="1">
      <c r="A23" s="231" t="s">
        <v>483</v>
      </c>
      <c r="B23" s="194">
        <v>13</v>
      </c>
      <c r="C23" s="199" t="s">
        <v>446</v>
      </c>
      <c r="D23" s="194"/>
      <c r="E23" s="195"/>
    </row>
    <row r="24" spans="1:5" s="197" customFormat="1" ht="40.5" customHeight="1">
      <c r="A24" s="231"/>
      <c r="B24" s="194">
        <v>14</v>
      </c>
      <c r="C24" s="199" t="s">
        <v>484</v>
      </c>
      <c r="D24" s="194"/>
      <c r="E24" s="195"/>
    </row>
    <row r="25" spans="1:5" ht="19.899999999999999" customHeight="1">
      <c r="A25" s="234" t="s">
        <v>21</v>
      </c>
      <c r="B25" s="234"/>
      <c r="C25" s="234"/>
      <c r="D25" s="234"/>
      <c r="E25" s="234"/>
    </row>
    <row r="26" spans="1:5" ht="19.899999999999999" customHeight="1">
      <c r="A26" s="193" t="s">
        <v>16</v>
      </c>
      <c r="B26" s="193" t="s">
        <v>17</v>
      </c>
      <c r="C26" s="193" t="s">
        <v>22</v>
      </c>
      <c r="D26" s="193" t="s">
        <v>19</v>
      </c>
      <c r="E26" s="193" t="s">
        <v>485</v>
      </c>
    </row>
    <row r="27" spans="1:5" s="197" customFormat="1" ht="57" customHeight="1">
      <c r="A27" s="231" t="s">
        <v>486</v>
      </c>
      <c r="B27" s="194">
        <v>1</v>
      </c>
      <c r="C27" s="195" t="s">
        <v>487</v>
      </c>
      <c r="D27" s="194">
        <v>1</v>
      </c>
      <c r="E27" s="195" t="s">
        <v>488</v>
      </c>
    </row>
    <row r="28" spans="1:5" s="197" customFormat="1" ht="59.25" customHeight="1">
      <c r="A28" s="231"/>
      <c r="B28" s="194">
        <v>2</v>
      </c>
      <c r="C28" s="195" t="s">
        <v>489</v>
      </c>
      <c r="D28" s="194">
        <v>2</v>
      </c>
      <c r="E28" s="195" t="s">
        <v>490</v>
      </c>
    </row>
    <row r="29" spans="1:5" s="197" customFormat="1" ht="61.5" customHeight="1">
      <c r="A29" s="231"/>
      <c r="B29" s="194"/>
      <c r="C29" s="195"/>
      <c r="D29" s="194">
        <v>3</v>
      </c>
      <c r="E29" s="195" t="s">
        <v>491</v>
      </c>
    </row>
    <row r="30" spans="1:5" s="197" customFormat="1" ht="47.25" customHeight="1">
      <c r="A30" s="231"/>
      <c r="B30" s="194"/>
      <c r="C30" s="195"/>
      <c r="D30" s="194">
        <v>4</v>
      </c>
      <c r="E30" s="195" t="s">
        <v>492</v>
      </c>
    </row>
    <row r="31" spans="1:5" s="197" customFormat="1" ht="38.25" customHeight="1">
      <c r="A31" s="231"/>
      <c r="B31" s="194"/>
      <c r="D31" s="194">
        <v>5</v>
      </c>
      <c r="E31" s="195" t="s">
        <v>493</v>
      </c>
    </row>
    <row r="32" spans="1:5" s="197" customFormat="1" ht="116.25" customHeight="1">
      <c r="A32" s="231"/>
      <c r="B32" s="194"/>
      <c r="C32" s="199"/>
      <c r="D32" s="194">
        <v>6</v>
      </c>
      <c r="E32" s="195" t="s">
        <v>494</v>
      </c>
    </row>
    <row r="33" spans="1:5" s="197" customFormat="1" ht="49.5" customHeight="1">
      <c r="A33" s="231"/>
      <c r="B33" s="194"/>
      <c r="C33" s="199"/>
      <c r="D33" s="194">
        <v>7</v>
      </c>
      <c r="E33" s="195" t="s">
        <v>495</v>
      </c>
    </row>
    <row r="34" spans="1:5" s="197" customFormat="1" ht="49.5" customHeight="1">
      <c r="A34" s="231" t="s">
        <v>23</v>
      </c>
      <c r="B34" s="194">
        <v>3</v>
      </c>
      <c r="C34" s="199" t="s">
        <v>568</v>
      </c>
      <c r="D34" s="194">
        <v>8</v>
      </c>
      <c r="E34" s="199" t="s">
        <v>496</v>
      </c>
    </row>
    <row r="35" spans="1:5" s="197" customFormat="1" ht="49.5" customHeight="1">
      <c r="A35" s="231"/>
      <c r="B35" s="194"/>
      <c r="C35" s="199"/>
      <c r="D35" s="194">
        <v>9</v>
      </c>
      <c r="E35" s="199" t="s">
        <v>497</v>
      </c>
    </row>
    <row r="36" spans="1:5" s="200" customFormat="1" ht="68.25" customHeight="1">
      <c r="A36" s="231"/>
      <c r="B36" s="194"/>
      <c r="C36" s="199"/>
      <c r="D36" s="194">
        <v>10</v>
      </c>
      <c r="E36" s="199" t="s">
        <v>498</v>
      </c>
    </row>
    <row r="37" spans="1:5" s="200" customFormat="1" ht="34.5" customHeight="1">
      <c r="A37" s="231" t="s">
        <v>499</v>
      </c>
      <c r="B37" s="194">
        <v>4</v>
      </c>
      <c r="C37" s="195" t="s">
        <v>500</v>
      </c>
      <c r="D37" s="194">
        <v>11</v>
      </c>
      <c r="E37" s="195" t="s">
        <v>501</v>
      </c>
    </row>
    <row r="38" spans="1:5" s="200" customFormat="1" ht="55.5" customHeight="1">
      <c r="A38" s="231"/>
      <c r="B38" s="194">
        <v>5</v>
      </c>
      <c r="C38" s="195" t="s">
        <v>502</v>
      </c>
      <c r="D38" s="194">
        <v>12</v>
      </c>
      <c r="E38" s="195" t="s">
        <v>503</v>
      </c>
    </row>
    <row r="39" spans="1:5" s="200" customFormat="1" ht="57">
      <c r="A39" s="231"/>
      <c r="B39" s="201">
        <v>6</v>
      </c>
      <c r="C39" s="195" t="s">
        <v>504</v>
      </c>
      <c r="D39" s="194"/>
      <c r="E39" s="195"/>
    </row>
    <row r="40" spans="1:5" s="200" customFormat="1" ht="43.5" customHeight="1">
      <c r="A40" s="231"/>
      <c r="B40" s="201">
        <v>7</v>
      </c>
      <c r="C40" s="195" t="s">
        <v>569</v>
      </c>
      <c r="D40" s="194"/>
      <c r="E40" s="195"/>
    </row>
    <row r="41" spans="1:5" s="197" customFormat="1" ht="45" customHeight="1">
      <c r="A41" s="231"/>
      <c r="B41" s="201">
        <v>8</v>
      </c>
      <c r="C41" s="202" t="s">
        <v>505</v>
      </c>
      <c r="D41" s="194"/>
      <c r="E41" s="195"/>
    </row>
    <row r="42" spans="1:5" s="197" customFormat="1" ht="60" customHeight="1">
      <c r="A42" s="235" t="s">
        <v>506</v>
      </c>
      <c r="B42" s="194">
        <v>9</v>
      </c>
      <c r="C42" s="195" t="s">
        <v>507</v>
      </c>
      <c r="D42" s="194">
        <v>13</v>
      </c>
      <c r="E42" s="195" t="s">
        <v>508</v>
      </c>
    </row>
    <row r="43" spans="1:5" s="197" customFormat="1" ht="62.65" customHeight="1">
      <c r="A43" s="236"/>
      <c r="B43" s="194">
        <v>10</v>
      </c>
      <c r="C43" s="195" t="s">
        <v>509</v>
      </c>
      <c r="D43" s="196">
        <v>14</v>
      </c>
      <c r="E43" s="195" t="s">
        <v>510</v>
      </c>
    </row>
    <row r="44" spans="1:5" s="197" customFormat="1" ht="57">
      <c r="A44" s="236"/>
      <c r="B44" s="194">
        <v>11</v>
      </c>
      <c r="C44" s="195" t="s">
        <v>511</v>
      </c>
      <c r="D44" s="196">
        <v>15</v>
      </c>
      <c r="E44" s="195" t="s">
        <v>512</v>
      </c>
    </row>
    <row r="45" spans="1:5" s="197" customFormat="1" ht="42.75">
      <c r="A45" s="237"/>
      <c r="B45" s="194">
        <v>12</v>
      </c>
      <c r="C45" s="195" t="s">
        <v>513</v>
      </c>
      <c r="D45" s="196"/>
      <c r="E45" s="195"/>
    </row>
    <row r="46" spans="1:5" s="197" customFormat="1" ht="42.75">
      <c r="A46" s="231" t="s">
        <v>24</v>
      </c>
      <c r="B46" s="194">
        <v>13</v>
      </c>
      <c r="C46" s="195" t="s">
        <v>514</v>
      </c>
      <c r="D46" s="196">
        <v>16</v>
      </c>
      <c r="E46" s="202" t="s">
        <v>515</v>
      </c>
    </row>
    <row r="47" spans="1:5" s="197" customFormat="1" ht="28.5">
      <c r="A47" s="231"/>
      <c r="B47" s="194">
        <v>14</v>
      </c>
      <c r="C47" s="195" t="s">
        <v>516</v>
      </c>
      <c r="D47" s="196"/>
      <c r="E47" s="202"/>
    </row>
    <row r="48" spans="1:5" s="197" customFormat="1" ht="28.5">
      <c r="A48" s="231"/>
      <c r="B48" s="194">
        <v>15</v>
      </c>
      <c r="C48" s="195" t="s">
        <v>517</v>
      </c>
      <c r="D48" s="196"/>
      <c r="E48" s="202"/>
    </row>
    <row r="49" spans="1:5" s="197" customFormat="1">
      <c r="A49" s="231"/>
      <c r="B49" s="194">
        <v>16</v>
      </c>
      <c r="C49" s="195" t="s">
        <v>518</v>
      </c>
      <c r="D49" s="196"/>
      <c r="E49" s="202"/>
    </row>
    <row r="50" spans="1:5" s="197" customFormat="1" ht="28.5">
      <c r="A50" s="231"/>
      <c r="B50" s="194">
        <v>17</v>
      </c>
      <c r="C50" s="195" t="s">
        <v>519</v>
      </c>
      <c r="D50" s="196"/>
      <c r="E50" s="202"/>
    </row>
    <row r="51" spans="1:5" s="197" customFormat="1" ht="28.5">
      <c r="A51" s="231"/>
      <c r="B51" s="194">
        <v>18</v>
      </c>
      <c r="C51" s="195" t="s">
        <v>520</v>
      </c>
      <c r="D51" s="196"/>
      <c r="E51" s="203"/>
    </row>
    <row r="52" spans="1:5" s="197" customFormat="1" ht="57">
      <c r="A52" s="231" t="s">
        <v>521</v>
      </c>
      <c r="B52" s="194">
        <v>19</v>
      </c>
      <c r="C52" s="195" t="s">
        <v>522</v>
      </c>
      <c r="D52" s="196">
        <v>17</v>
      </c>
      <c r="E52" s="195" t="s">
        <v>523</v>
      </c>
    </row>
    <row r="53" spans="1:5" s="197" customFormat="1" ht="28.5">
      <c r="A53" s="231"/>
      <c r="B53" s="194">
        <v>20</v>
      </c>
      <c r="C53" s="195" t="s">
        <v>524</v>
      </c>
      <c r="D53" s="196">
        <v>18</v>
      </c>
      <c r="E53" s="195" t="s">
        <v>525</v>
      </c>
    </row>
    <row r="54" spans="1:5" s="197" customFormat="1" ht="57">
      <c r="A54" s="204" t="s">
        <v>526</v>
      </c>
      <c r="B54" s="194">
        <v>21</v>
      </c>
      <c r="C54" s="195" t="s">
        <v>527</v>
      </c>
      <c r="D54" s="196">
        <v>19</v>
      </c>
      <c r="E54" s="202" t="s">
        <v>528</v>
      </c>
    </row>
    <row r="55" spans="1:5" s="197" customFormat="1" ht="76.900000000000006" customHeight="1">
      <c r="A55" s="198" t="s">
        <v>529</v>
      </c>
      <c r="B55" s="194">
        <v>22</v>
      </c>
      <c r="C55" s="195" t="s">
        <v>530</v>
      </c>
      <c r="D55" s="196">
        <v>20</v>
      </c>
      <c r="E55" s="195" t="s">
        <v>531</v>
      </c>
    </row>
    <row r="56" spans="1:5" s="197" customFormat="1" ht="49.9" customHeight="1">
      <c r="A56" s="231" t="s">
        <v>532</v>
      </c>
      <c r="B56" s="194">
        <v>23</v>
      </c>
      <c r="C56" s="202" t="s">
        <v>533</v>
      </c>
      <c r="D56" s="196">
        <v>21</v>
      </c>
      <c r="E56" s="202" t="s">
        <v>534</v>
      </c>
    </row>
    <row r="57" spans="1:5" s="197" customFormat="1" ht="49.9" customHeight="1">
      <c r="A57" s="231"/>
      <c r="B57" s="194">
        <v>24</v>
      </c>
      <c r="C57" s="202" t="s">
        <v>535</v>
      </c>
      <c r="D57" s="196">
        <v>22</v>
      </c>
      <c r="E57" s="202" t="s">
        <v>536</v>
      </c>
    </row>
    <row r="58" spans="1:5" s="197" customFormat="1" ht="33.75" customHeight="1">
      <c r="A58" s="231"/>
      <c r="B58" s="194"/>
      <c r="D58" s="196">
        <v>23</v>
      </c>
      <c r="E58" s="202" t="s">
        <v>537</v>
      </c>
    </row>
    <row r="59" spans="1:5" s="197" customFormat="1" ht="33.75" customHeight="1">
      <c r="A59" s="231"/>
      <c r="B59" s="194"/>
      <c r="C59" s="205"/>
      <c r="D59" s="196">
        <v>24</v>
      </c>
      <c r="E59" s="202" t="s">
        <v>538</v>
      </c>
    </row>
    <row r="60" spans="1:5" s="197" customFormat="1" ht="49.9" customHeight="1">
      <c r="A60" s="231"/>
      <c r="B60" s="194"/>
      <c r="C60" s="202"/>
      <c r="D60" s="196">
        <v>25</v>
      </c>
      <c r="E60" s="202" t="s">
        <v>539</v>
      </c>
    </row>
    <row r="61" spans="1:5" s="197" customFormat="1" ht="51" customHeight="1">
      <c r="A61" s="232" t="s">
        <v>25</v>
      </c>
      <c r="B61" s="194">
        <v>25</v>
      </c>
      <c r="C61" s="195" t="s">
        <v>540</v>
      </c>
      <c r="D61" s="196">
        <v>26</v>
      </c>
      <c r="E61" s="195" t="s">
        <v>541</v>
      </c>
    </row>
    <row r="62" spans="1:5" s="197" customFormat="1" ht="48" customHeight="1">
      <c r="A62" s="233"/>
      <c r="B62" s="194">
        <v>26</v>
      </c>
      <c r="C62" s="195" t="s">
        <v>542</v>
      </c>
      <c r="D62" s="196">
        <v>27</v>
      </c>
      <c r="E62" s="195" t="s">
        <v>543</v>
      </c>
    </row>
    <row r="63" spans="1:5" s="197" customFormat="1" ht="72" customHeight="1">
      <c r="A63" s="233"/>
      <c r="B63" s="194">
        <v>27</v>
      </c>
      <c r="C63" s="195" t="s">
        <v>544</v>
      </c>
      <c r="D63" s="196">
        <v>28</v>
      </c>
      <c r="E63" s="195" t="s">
        <v>545</v>
      </c>
    </row>
    <row r="64" spans="1:5" ht="51.75" customHeight="1">
      <c r="A64" s="233"/>
      <c r="B64" s="194"/>
      <c r="C64" s="195"/>
      <c r="D64" s="196">
        <v>29</v>
      </c>
      <c r="E64" s="195" t="s">
        <v>546</v>
      </c>
    </row>
  </sheetData>
  <mergeCells count="23">
    <mergeCell ref="A23:A24"/>
    <mergeCell ref="B1:D1"/>
    <mergeCell ref="B2:C2"/>
    <mergeCell ref="B4:E4"/>
    <mergeCell ref="A6:A7"/>
    <mergeCell ref="B6:C6"/>
    <mergeCell ref="D6:E6"/>
    <mergeCell ref="B7:C7"/>
    <mergeCell ref="D7:E7"/>
    <mergeCell ref="A9:E9"/>
    <mergeCell ref="A11:A12"/>
    <mergeCell ref="A13:A15"/>
    <mergeCell ref="A16:A18"/>
    <mergeCell ref="A19:A21"/>
    <mergeCell ref="A52:A53"/>
    <mergeCell ref="A56:A60"/>
    <mergeCell ref="A61:A64"/>
    <mergeCell ref="A25:E25"/>
    <mergeCell ref="A27:A33"/>
    <mergeCell ref="A34:A36"/>
    <mergeCell ref="A37:A41"/>
    <mergeCell ref="A42:A45"/>
    <mergeCell ref="A46:A51"/>
  </mergeCells>
  <pageMargins left="0.7" right="0.7" top="0.75" bottom="0.75" header="0.3" footer="0.3"/>
  <pageSetup scale="14" orientation="portrait" r:id="rId1"/>
  <colBreaks count="1" manualBreakCount="1">
    <brk id="8"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373C3-3610-447C-8220-347D5A0678DB}">
  <sheetPr codeName="Sheet5"/>
  <dimension ref="A1:F11"/>
  <sheetViews>
    <sheetView showGridLines="0" view="pageBreakPreview" zoomScale="86" zoomScaleNormal="90" zoomScaleSheetLayoutView="86" workbookViewId="0">
      <selection activeCell="D4" sqref="D4"/>
    </sheetView>
  </sheetViews>
  <sheetFormatPr baseColWidth="10" defaultColWidth="10.42578125" defaultRowHeight="15"/>
  <cols>
    <col min="1" max="1" width="60.7109375" style="223" customWidth="1"/>
    <col min="2" max="2" width="15.7109375" style="224" customWidth="1"/>
    <col min="3" max="3" width="15.7109375" style="225" customWidth="1"/>
    <col min="4" max="4" width="26.7109375" style="225" customWidth="1"/>
    <col min="5" max="5" width="24.140625" style="225" customWidth="1"/>
    <col min="6" max="6" width="40.7109375" style="223" customWidth="1"/>
    <col min="7" max="7" width="2.7109375" style="209" customWidth="1"/>
    <col min="8" max="16384" width="10.42578125" style="209"/>
  </cols>
  <sheetData>
    <row r="1" spans="1:6" ht="79.900000000000006" customHeight="1">
      <c r="A1" s="208"/>
      <c r="B1" s="248" t="s">
        <v>547</v>
      </c>
      <c r="C1" s="248"/>
      <c r="D1" s="248"/>
      <c r="E1" s="248"/>
      <c r="F1" s="208"/>
    </row>
    <row r="2" spans="1:6">
      <c r="A2" s="249" t="s">
        <v>26</v>
      </c>
      <c r="B2" s="249"/>
      <c r="C2" s="249"/>
      <c r="D2" s="249"/>
      <c r="E2" s="249"/>
      <c r="F2" s="249"/>
    </row>
    <row r="3" spans="1:6" ht="28.5" customHeight="1">
      <c r="A3" s="250" t="s">
        <v>27</v>
      </c>
      <c r="B3" s="251" t="s">
        <v>28</v>
      </c>
      <c r="C3" s="251"/>
      <c r="D3" s="251"/>
      <c r="E3" s="251"/>
      <c r="F3" s="210" t="s">
        <v>29</v>
      </c>
    </row>
    <row r="4" spans="1:6" ht="46.5" customHeight="1">
      <c r="A4" s="250"/>
      <c r="B4" s="211" t="s">
        <v>30</v>
      </c>
      <c r="C4" s="211" t="s">
        <v>31</v>
      </c>
      <c r="D4" s="211" t="s">
        <v>32</v>
      </c>
      <c r="E4" s="211" t="s">
        <v>33</v>
      </c>
      <c r="F4" s="212"/>
    </row>
    <row r="5" spans="1:6" ht="50.25" customHeight="1">
      <c r="A5" s="213" t="s">
        <v>548</v>
      </c>
      <c r="B5" s="214">
        <v>6.7</v>
      </c>
      <c r="C5" s="215"/>
      <c r="D5" s="215" t="s">
        <v>549</v>
      </c>
      <c r="E5" s="215" t="s">
        <v>550</v>
      </c>
      <c r="F5" s="216" t="s">
        <v>34</v>
      </c>
    </row>
    <row r="6" spans="1:6" ht="52.5" customHeight="1">
      <c r="A6" s="217" t="s">
        <v>551</v>
      </c>
      <c r="B6" s="214" t="s">
        <v>552</v>
      </c>
      <c r="C6" s="215">
        <v>2</v>
      </c>
      <c r="D6" s="215">
        <v>3</v>
      </c>
      <c r="E6" s="215" t="s">
        <v>553</v>
      </c>
      <c r="F6" s="216" t="s">
        <v>34</v>
      </c>
    </row>
    <row r="7" spans="1:6" ht="58.5" customHeight="1">
      <c r="A7" s="218" t="s">
        <v>554</v>
      </c>
      <c r="B7" s="219" t="s">
        <v>555</v>
      </c>
      <c r="C7" s="220">
        <v>1.5</v>
      </c>
      <c r="D7" s="220"/>
      <c r="E7" s="220"/>
      <c r="F7" s="221" t="s">
        <v>556</v>
      </c>
    </row>
    <row r="8" spans="1:6" ht="51.75" customHeight="1">
      <c r="A8" s="218" t="s">
        <v>557</v>
      </c>
      <c r="B8" s="219" t="s">
        <v>558</v>
      </c>
      <c r="C8" s="220"/>
      <c r="D8" s="220" t="s">
        <v>559</v>
      </c>
      <c r="E8" s="220" t="s">
        <v>560</v>
      </c>
      <c r="F8" s="221" t="s">
        <v>34</v>
      </c>
    </row>
    <row r="9" spans="1:6" ht="51.75" customHeight="1">
      <c r="A9" s="218" t="s">
        <v>561</v>
      </c>
      <c r="B9" s="219"/>
      <c r="C9" s="220"/>
      <c r="D9" s="220">
        <v>11.12</v>
      </c>
      <c r="E9" s="220">
        <v>29</v>
      </c>
      <c r="F9" s="216" t="s">
        <v>34</v>
      </c>
    </row>
    <row r="10" spans="1:6" ht="54.75" customHeight="1">
      <c r="A10" s="222" t="s">
        <v>562</v>
      </c>
      <c r="B10" s="214"/>
      <c r="C10" s="215"/>
      <c r="D10" s="215">
        <v>19.2</v>
      </c>
      <c r="E10" s="215"/>
      <c r="F10" s="216" t="s">
        <v>34</v>
      </c>
    </row>
    <row r="11" spans="1:6" ht="52.5" customHeight="1">
      <c r="A11" s="218" t="s">
        <v>563</v>
      </c>
      <c r="B11" s="219" t="s">
        <v>564</v>
      </c>
      <c r="C11" s="220">
        <v>4</v>
      </c>
      <c r="D11" s="220" t="s">
        <v>565</v>
      </c>
      <c r="E11" s="220" t="s">
        <v>566</v>
      </c>
      <c r="F11" s="221" t="s">
        <v>34</v>
      </c>
    </row>
  </sheetData>
  <mergeCells count="4">
    <mergeCell ref="B1:E1"/>
    <mergeCell ref="A2:F2"/>
    <mergeCell ref="A3:A4"/>
    <mergeCell ref="B3:E3"/>
  </mergeCells>
  <dataValidations count="2">
    <dataValidation allowBlank="1" showInputMessage="1" showErrorMessage="1" prompt="Proponer y escribir en una frase la estrategia para gestionar la debilidad, la oportunidad, la amenaza o la fortaleza.Usar verbo de acción en infinitivo._x000a_" sqref="G1 A3" xr:uid="{30AA6A45-9E3E-497E-B99D-AD2B00D62D4B}"/>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3 J4" xr:uid="{FA56C091-C890-47CB-85B2-FEAF88C5C26D}"/>
  </dataValidations>
  <pageMargins left="0.7" right="0.7" top="0.75" bottom="0.75" header="0.3" footer="0.3"/>
  <pageSetup scale="48" orientation="portrait" r:id="rId1"/>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B1:H41"/>
  <sheetViews>
    <sheetView zoomScale="112" zoomScaleNormal="112" workbookViewId="0">
      <selection activeCell="B4" sqref="B4:H4"/>
    </sheetView>
  </sheetViews>
  <sheetFormatPr baseColWidth="10" defaultColWidth="11.42578125" defaultRowHeight="15"/>
  <cols>
    <col min="1" max="1" width="2.85546875" style="6" customWidth="1"/>
    <col min="2" max="3" width="24.7109375" style="6" customWidth="1"/>
    <col min="4" max="4" width="16" style="6" customWidth="1"/>
    <col min="5" max="5" width="24.7109375" style="6" customWidth="1"/>
    <col min="6" max="6" width="27.7109375" style="6" customWidth="1"/>
    <col min="7" max="8" width="24.7109375" style="6" customWidth="1"/>
    <col min="9" max="16384" width="11.42578125" style="6"/>
  </cols>
  <sheetData>
    <row r="1" spans="2:8" ht="15.75" thickBot="1"/>
    <row r="2" spans="2:8" ht="18">
      <c r="B2" s="256" t="s">
        <v>35</v>
      </c>
      <c r="C2" s="257"/>
      <c r="D2" s="257"/>
      <c r="E2" s="257"/>
      <c r="F2" s="257"/>
      <c r="G2" s="257"/>
      <c r="H2" s="258"/>
    </row>
    <row r="3" spans="2:8" ht="16.5">
      <c r="B3" s="259" t="s">
        <v>36</v>
      </c>
      <c r="C3" s="260"/>
      <c r="D3" s="260"/>
      <c r="E3" s="260"/>
      <c r="F3" s="260"/>
      <c r="G3" s="260"/>
      <c r="H3" s="261"/>
    </row>
    <row r="4" spans="2:8" ht="88.5" customHeight="1">
      <c r="B4" s="262" t="s">
        <v>37</v>
      </c>
      <c r="C4" s="263"/>
      <c r="D4" s="263"/>
      <c r="E4" s="263"/>
      <c r="F4" s="263"/>
      <c r="G4" s="263"/>
      <c r="H4" s="264"/>
    </row>
    <row r="5" spans="2:8" ht="16.5">
      <c r="B5" s="7"/>
      <c r="C5" s="8"/>
      <c r="D5" s="8"/>
      <c r="E5" s="8"/>
      <c r="F5" s="8"/>
      <c r="G5" s="8"/>
      <c r="H5" s="9"/>
    </row>
    <row r="6" spans="2:8" ht="16.5" customHeight="1">
      <c r="B6" s="265" t="s">
        <v>38</v>
      </c>
      <c r="C6" s="266"/>
      <c r="D6" s="266"/>
      <c r="E6" s="266"/>
      <c r="F6" s="266"/>
      <c r="G6" s="266"/>
      <c r="H6" s="267"/>
    </row>
    <row r="7" spans="2:8" ht="44.25" customHeight="1">
      <c r="B7" s="265"/>
      <c r="C7" s="266"/>
      <c r="D7" s="266"/>
      <c r="E7" s="266"/>
      <c r="F7" s="266"/>
      <c r="G7" s="266"/>
      <c r="H7" s="267"/>
    </row>
    <row r="8" spans="2:8" ht="15.75" thickBot="1">
      <c r="B8" s="10"/>
      <c r="C8" s="11"/>
      <c r="D8" s="12"/>
      <c r="E8" s="13"/>
      <c r="F8" s="13"/>
      <c r="G8" s="14"/>
      <c r="H8" s="15"/>
    </row>
    <row r="9" spans="2:8">
      <c r="B9" s="10"/>
      <c r="C9" s="252" t="s">
        <v>39</v>
      </c>
      <c r="D9" s="253"/>
      <c r="E9" s="254" t="s">
        <v>40</v>
      </c>
      <c r="F9" s="255"/>
      <c r="G9" s="11"/>
      <c r="H9" s="15"/>
    </row>
    <row r="10" spans="2:8" ht="35.25" customHeight="1">
      <c r="B10" s="10"/>
      <c r="C10" s="268" t="s">
        <v>41</v>
      </c>
      <c r="D10" s="269"/>
      <c r="E10" s="270" t="s">
        <v>42</v>
      </c>
      <c r="F10" s="271"/>
      <c r="G10" s="11"/>
      <c r="H10" s="15"/>
    </row>
    <row r="11" spans="2:8" ht="17.25" customHeight="1">
      <c r="B11" s="10"/>
      <c r="C11" s="268" t="s">
        <v>43</v>
      </c>
      <c r="D11" s="269"/>
      <c r="E11" s="270" t="s">
        <v>44</v>
      </c>
      <c r="F11" s="271"/>
      <c r="G11" s="11"/>
      <c r="H11" s="15"/>
    </row>
    <row r="12" spans="2:8" ht="19.5" customHeight="1">
      <c r="B12" s="10"/>
      <c r="C12" s="268" t="s">
        <v>45</v>
      </c>
      <c r="D12" s="269"/>
      <c r="E12" s="270" t="s">
        <v>46</v>
      </c>
      <c r="F12" s="271"/>
      <c r="G12" s="11"/>
      <c r="H12" s="15"/>
    </row>
    <row r="13" spans="2:8" ht="27" customHeight="1">
      <c r="B13" s="10"/>
      <c r="C13" s="268" t="s">
        <v>47</v>
      </c>
      <c r="D13" s="269"/>
      <c r="E13" s="270" t="s">
        <v>48</v>
      </c>
      <c r="F13" s="271"/>
      <c r="G13" s="11"/>
      <c r="H13" s="15"/>
    </row>
    <row r="14" spans="2:8" ht="34.5" customHeight="1">
      <c r="B14" s="10"/>
      <c r="C14" s="272" t="s">
        <v>49</v>
      </c>
      <c r="D14" s="273"/>
      <c r="E14" s="274" t="s">
        <v>50</v>
      </c>
      <c r="F14" s="275"/>
      <c r="G14" s="11"/>
      <c r="H14" s="15"/>
    </row>
    <row r="15" spans="2:8" ht="27.75" customHeight="1">
      <c r="B15" s="10"/>
      <c r="C15" s="272" t="s">
        <v>51</v>
      </c>
      <c r="D15" s="273"/>
      <c r="E15" s="274" t="s">
        <v>52</v>
      </c>
      <c r="F15" s="275"/>
      <c r="G15" s="11"/>
      <c r="H15" s="15"/>
    </row>
    <row r="16" spans="2:8" ht="28.5" customHeight="1">
      <c r="B16" s="10"/>
      <c r="C16" s="272" t="s">
        <v>53</v>
      </c>
      <c r="D16" s="273"/>
      <c r="E16" s="274" t="s">
        <v>54</v>
      </c>
      <c r="F16" s="275"/>
      <c r="G16" s="11"/>
      <c r="H16" s="15"/>
    </row>
    <row r="17" spans="2:8" ht="72.75" customHeight="1">
      <c r="B17" s="10"/>
      <c r="C17" s="272" t="s">
        <v>55</v>
      </c>
      <c r="D17" s="273"/>
      <c r="E17" s="274" t="s">
        <v>56</v>
      </c>
      <c r="F17" s="275"/>
      <c r="G17" s="11"/>
      <c r="H17" s="15"/>
    </row>
    <row r="18" spans="2:8" ht="64.5" customHeight="1">
      <c r="B18" s="10"/>
      <c r="C18" s="272" t="s">
        <v>57</v>
      </c>
      <c r="D18" s="273"/>
      <c r="E18" s="274" t="s">
        <v>58</v>
      </c>
      <c r="F18" s="275"/>
      <c r="G18" s="11"/>
      <c r="H18" s="15"/>
    </row>
    <row r="19" spans="2:8" ht="71.25" customHeight="1">
      <c r="B19" s="10"/>
      <c r="C19" s="272" t="s">
        <v>59</v>
      </c>
      <c r="D19" s="273"/>
      <c r="E19" s="274" t="s">
        <v>60</v>
      </c>
      <c r="F19" s="275"/>
      <c r="G19" s="11"/>
      <c r="H19" s="15"/>
    </row>
    <row r="20" spans="2:8" ht="55.5" customHeight="1">
      <c r="B20" s="10"/>
      <c r="C20" s="276" t="s">
        <v>61</v>
      </c>
      <c r="D20" s="277"/>
      <c r="E20" s="274" t="s">
        <v>62</v>
      </c>
      <c r="F20" s="275"/>
      <c r="G20" s="11"/>
      <c r="H20" s="15"/>
    </row>
    <row r="21" spans="2:8" ht="42" customHeight="1">
      <c r="B21" s="10"/>
      <c r="C21" s="276" t="s">
        <v>63</v>
      </c>
      <c r="D21" s="277"/>
      <c r="E21" s="274" t="s">
        <v>64</v>
      </c>
      <c r="F21" s="275"/>
      <c r="G21" s="11"/>
      <c r="H21" s="15"/>
    </row>
    <row r="22" spans="2:8" ht="59.25" customHeight="1">
      <c r="B22" s="10"/>
      <c r="C22" s="276" t="s">
        <v>65</v>
      </c>
      <c r="D22" s="277"/>
      <c r="E22" s="274" t="s">
        <v>66</v>
      </c>
      <c r="F22" s="275"/>
      <c r="G22" s="11"/>
      <c r="H22" s="15"/>
    </row>
    <row r="23" spans="2:8" ht="23.25" customHeight="1">
      <c r="B23" s="10"/>
      <c r="C23" s="276" t="s">
        <v>67</v>
      </c>
      <c r="D23" s="277"/>
      <c r="E23" s="274" t="s">
        <v>68</v>
      </c>
      <c r="F23" s="275"/>
      <c r="G23" s="11"/>
      <c r="H23" s="15"/>
    </row>
    <row r="24" spans="2:8" ht="30.75" customHeight="1">
      <c r="B24" s="10"/>
      <c r="C24" s="276" t="s">
        <v>69</v>
      </c>
      <c r="D24" s="277"/>
      <c r="E24" s="274" t="s">
        <v>70</v>
      </c>
      <c r="F24" s="275"/>
      <c r="G24" s="11"/>
      <c r="H24" s="15"/>
    </row>
    <row r="25" spans="2:8" ht="33" customHeight="1">
      <c r="B25" s="10"/>
      <c r="C25" s="276" t="s">
        <v>71</v>
      </c>
      <c r="D25" s="277"/>
      <c r="E25" s="274" t="s">
        <v>72</v>
      </c>
      <c r="F25" s="275"/>
      <c r="G25" s="11"/>
      <c r="H25" s="15"/>
    </row>
    <row r="26" spans="2:8" ht="30" customHeight="1">
      <c r="B26" s="10"/>
      <c r="C26" s="276" t="s">
        <v>73</v>
      </c>
      <c r="D26" s="277"/>
      <c r="E26" s="274" t="s">
        <v>74</v>
      </c>
      <c r="F26" s="275"/>
      <c r="G26" s="11"/>
      <c r="H26" s="15"/>
    </row>
    <row r="27" spans="2:8" ht="35.25" customHeight="1">
      <c r="B27" s="10"/>
      <c r="C27" s="276" t="s">
        <v>75</v>
      </c>
      <c r="D27" s="277"/>
      <c r="E27" s="274" t="s">
        <v>76</v>
      </c>
      <c r="F27" s="275"/>
      <c r="G27" s="11"/>
      <c r="H27" s="15"/>
    </row>
    <row r="28" spans="2:8" ht="31.5" customHeight="1">
      <c r="B28" s="10"/>
      <c r="C28" s="276" t="s">
        <v>77</v>
      </c>
      <c r="D28" s="277"/>
      <c r="E28" s="274" t="s">
        <v>78</v>
      </c>
      <c r="F28" s="275"/>
      <c r="G28" s="11"/>
      <c r="H28" s="15"/>
    </row>
    <row r="29" spans="2:8" ht="35.25" customHeight="1">
      <c r="B29" s="10"/>
      <c r="C29" s="276" t="s">
        <v>79</v>
      </c>
      <c r="D29" s="277"/>
      <c r="E29" s="274" t="s">
        <v>80</v>
      </c>
      <c r="F29" s="275"/>
      <c r="G29" s="11"/>
      <c r="H29" s="15"/>
    </row>
    <row r="30" spans="2:8" ht="59.25" customHeight="1">
      <c r="B30" s="10"/>
      <c r="C30" s="276" t="s">
        <v>81</v>
      </c>
      <c r="D30" s="277"/>
      <c r="E30" s="274" t="s">
        <v>82</v>
      </c>
      <c r="F30" s="275"/>
      <c r="G30" s="11"/>
      <c r="H30" s="15"/>
    </row>
    <row r="31" spans="2:8" ht="57" customHeight="1">
      <c r="B31" s="10"/>
      <c r="C31" s="276" t="s">
        <v>83</v>
      </c>
      <c r="D31" s="277"/>
      <c r="E31" s="274" t="s">
        <v>84</v>
      </c>
      <c r="F31" s="275"/>
      <c r="G31" s="11"/>
      <c r="H31" s="15"/>
    </row>
    <row r="32" spans="2:8" ht="82.5" customHeight="1">
      <c r="B32" s="10"/>
      <c r="C32" s="276" t="s">
        <v>85</v>
      </c>
      <c r="D32" s="277"/>
      <c r="E32" s="274" t="s">
        <v>86</v>
      </c>
      <c r="F32" s="275"/>
      <c r="G32" s="11"/>
      <c r="H32" s="15"/>
    </row>
    <row r="33" spans="2:8" ht="46.5" customHeight="1">
      <c r="B33" s="10"/>
      <c r="C33" s="276" t="s">
        <v>87</v>
      </c>
      <c r="D33" s="277"/>
      <c r="E33" s="274" t="s">
        <v>88</v>
      </c>
      <c r="F33" s="275"/>
      <c r="G33" s="11"/>
      <c r="H33" s="15"/>
    </row>
    <row r="34" spans="2:8" ht="6.75" customHeight="1" thickBot="1">
      <c r="B34" s="10"/>
      <c r="C34" s="284"/>
      <c r="D34" s="285"/>
      <c r="E34" s="286"/>
      <c r="F34" s="287"/>
      <c r="G34" s="11"/>
      <c r="H34" s="15"/>
    </row>
    <row r="35" spans="2:8" ht="15.75" thickTop="1">
      <c r="B35" s="10"/>
      <c r="C35" s="16"/>
      <c r="D35" s="16"/>
      <c r="E35" s="17"/>
      <c r="F35" s="17"/>
      <c r="G35" s="11"/>
      <c r="H35" s="15"/>
    </row>
    <row r="36" spans="2:8" ht="21" customHeight="1">
      <c r="B36" s="278" t="s">
        <v>89</v>
      </c>
      <c r="C36" s="279"/>
      <c r="D36" s="279"/>
      <c r="E36" s="279"/>
      <c r="F36" s="279"/>
      <c r="G36" s="279"/>
      <c r="H36" s="280"/>
    </row>
    <row r="37" spans="2:8" ht="20.25" customHeight="1">
      <c r="B37" s="278" t="s">
        <v>90</v>
      </c>
      <c r="C37" s="279"/>
      <c r="D37" s="279"/>
      <c r="E37" s="279"/>
      <c r="F37" s="279"/>
      <c r="G37" s="279"/>
      <c r="H37" s="280"/>
    </row>
    <row r="38" spans="2:8" ht="20.25" customHeight="1">
      <c r="B38" s="278" t="s">
        <v>91</v>
      </c>
      <c r="C38" s="279"/>
      <c r="D38" s="279"/>
      <c r="E38" s="279"/>
      <c r="F38" s="279"/>
      <c r="G38" s="279"/>
      <c r="H38" s="280"/>
    </row>
    <row r="39" spans="2:8" ht="21.75" customHeight="1">
      <c r="B39" s="278" t="s">
        <v>92</v>
      </c>
      <c r="C39" s="279"/>
      <c r="D39" s="279"/>
      <c r="E39" s="279"/>
      <c r="F39" s="279"/>
      <c r="G39" s="279"/>
      <c r="H39" s="280"/>
    </row>
    <row r="40" spans="2:8" ht="22.5" customHeight="1">
      <c r="B40" s="278" t="s">
        <v>93</v>
      </c>
      <c r="C40" s="279"/>
      <c r="D40" s="279"/>
      <c r="E40" s="279"/>
      <c r="F40" s="279"/>
      <c r="G40" s="279"/>
      <c r="H40" s="280"/>
    </row>
    <row r="41" spans="2:8" ht="32.25" customHeight="1" thickBot="1">
      <c r="B41" s="281" t="s">
        <v>94</v>
      </c>
      <c r="C41" s="282"/>
      <c r="D41" s="282"/>
      <c r="E41" s="282"/>
      <c r="F41" s="282"/>
      <c r="G41" s="282"/>
      <c r="H41" s="283"/>
    </row>
  </sheetData>
  <mergeCells count="62">
    <mergeCell ref="B41:H41"/>
    <mergeCell ref="B40:H40"/>
    <mergeCell ref="B38:H38"/>
    <mergeCell ref="B39:H39"/>
    <mergeCell ref="C33:D33"/>
    <mergeCell ref="E33:F33"/>
    <mergeCell ref="C34:D34"/>
    <mergeCell ref="E34:F34"/>
    <mergeCell ref="B36:H36"/>
    <mergeCell ref="C31:D31"/>
    <mergeCell ref="E31:F31"/>
    <mergeCell ref="C32:D32"/>
    <mergeCell ref="E32:F32"/>
    <mergeCell ref="B37:H37"/>
    <mergeCell ref="C28:D28"/>
    <mergeCell ref="E28:F28"/>
    <mergeCell ref="C29:D29"/>
    <mergeCell ref="E29:F29"/>
    <mergeCell ref="C30:D30"/>
    <mergeCell ref="E30:F30"/>
    <mergeCell ref="C25:D25"/>
    <mergeCell ref="E25:F25"/>
    <mergeCell ref="C26:D26"/>
    <mergeCell ref="E26:F26"/>
    <mergeCell ref="C27:D27"/>
    <mergeCell ref="E27:F27"/>
    <mergeCell ref="C22:D22"/>
    <mergeCell ref="E22:F22"/>
    <mergeCell ref="C23:D23"/>
    <mergeCell ref="E23:F23"/>
    <mergeCell ref="C24:D24"/>
    <mergeCell ref="E24:F24"/>
    <mergeCell ref="C19:D19"/>
    <mergeCell ref="E19:F19"/>
    <mergeCell ref="C20:D20"/>
    <mergeCell ref="E20:F20"/>
    <mergeCell ref="C21:D21"/>
    <mergeCell ref="E21:F21"/>
    <mergeCell ref="C16:D16"/>
    <mergeCell ref="E16:F16"/>
    <mergeCell ref="C17:D17"/>
    <mergeCell ref="E17:F17"/>
    <mergeCell ref="C18:D18"/>
    <mergeCell ref="E18:F18"/>
    <mergeCell ref="C13:D13"/>
    <mergeCell ref="E13:F13"/>
    <mergeCell ref="C14:D14"/>
    <mergeCell ref="E14:F14"/>
    <mergeCell ref="C15:D15"/>
    <mergeCell ref="E15:F15"/>
    <mergeCell ref="C10:D10"/>
    <mergeCell ref="E10:F10"/>
    <mergeCell ref="C11:D11"/>
    <mergeCell ref="E11:F11"/>
    <mergeCell ref="C12:D12"/>
    <mergeCell ref="E12:F12"/>
    <mergeCell ref="C9:D9"/>
    <mergeCell ref="E9:F9"/>
    <mergeCell ref="B2:H2"/>
    <mergeCell ref="B3:H3"/>
    <mergeCell ref="B4:H4"/>
    <mergeCell ref="B6:H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3:I7"/>
  <sheetViews>
    <sheetView zoomScale="69" zoomScaleNormal="69" workbookViewId="0">
      <selection activeCell="I6" sqref="I6"/>
    </sheetView>
  </sheetViews>
  <sheetFormatPr baseColWidth="10" defaultColWidth="11.42578125" defaultRowHeight="15"/>
  <cols>
    <col min="1" max="1" width="27.42578125" style="6" customWidth="1"/>
    <col min="2" max="2" width="33.28515625" style="6" customWidth="1"/>
    <col min="3" max="3" width="70.42578125" style="6" customWidth="1"/>
    <col min="4" max="4" width="46.42578125" style="6" customWidth="1"/>
    <col min="5" max="5" width="40.42578125" style="6" customWidth="1"/>
    <col min="6" max="6" width="41.28515625" style="6" customWidth="1"/>
    <col min="7" max="7" width="47.7109375" style="6" customWidth="1"/>
    <col min="8" max="8" width="42.85546875" style="6" customWidth="1"/>
    <col min="9" max="9" width="34" style="6" customWidth="1"/>
    <col min="10" max="16384" width="11.42578125" style="6"/>
  </cols>
  <sheetData>
    <row r="3" spans="1:9">
      <c r="A3" s="288" t="s">
        <v>57</v>
      </c>
      <c r="B3" s="288"/>
      <c r="C3" s="288"/>
      <c r="D3" s="288"/>
      <c r="E3" s="288"/>
      <c r="F3" s="288"/>
      <c r="G3" s="288"/>
      <c r="H3" s="288"/>
    </row>
    <row r="4" spans="1:9">
      <c r="A4" s="288"/>
      <c r="B4" s="288"/>
      <c r="C4" s="288"/>
      <c r="D4" s="288"/>
      <c r="E4" s="288"/>
      <c r="F4" s="288"/>
      <c r="G4" s="288"/>
      <c r="H4" s="288"/>
    </row>
    <row r="5" spans="1:9" ht="34.5" thickBot="1">
      <c r="A5" s="18"/>
      <c r="B5" s="18"/>
      <c r="C5" s="18"/>
      <c r="D5" s="18"/>
      <c r="E5" s="18"/>
      <c r="F5" s="18"/>
      <c r="G5" s="18"/>
      <c r="H5" s="18"/>
    </row>
    <row r="6" spans="1:9" ht="71.25" customHeight="1" thickBot="1">
      <c r="A6" s="289" t="s">
        <v>57</v>
      </c>
      <c r="B6" s="83" t="s">
        <v>185</v>
      </c>
      <c r="C6" s="84" t="s">
        <v>186</v>
      </c>
      <c r="D6" s="84" t="s">
        <v>187</v>
      </c>
      <c r="E6" s="84" t="s">
        <v>188</v>
      </c>
      <c r="F6" s="84" t="s">
        <v>189</v>
      </c>
      <c r="G6" s="142" t="s">
        <v>190</v>
      </c>
      <c r="H6" s="83" t="s">
        <v>191</v>
      </c>
      <c r="I6" s="83" t="s">
        <v>192</v>
      </c>
    </row>
    <row r="7" spans="1:9" ht="265.5" customHeight="1" thickBot="1">
      <c r="A7" s="290"/>
      <c r="B7" s="19" t="s">
        <v>193</v>
      </c>
      <c r="C7" s="19" t="s">
        <v>194</v>
      </c>
      <c r="D7" s="19" t="s">
        <v>195</v>
      </c>
      <c r="E7" s="19" t="s">
        <v>196</v>
      </c>
      <c r="F7" s="19" t="s">
        <v>197</v>
      </c>
      <c r="G7" s="20" t="s">
        <v>198</v>
      </c>
      <c r="H7" s="147" t="s">
        <v>199</v>
      </c>
      <c r="I7" s="147" t="s">
        <v>200</v>
      </c>
    </row>
  </sheetData>
  <mergeCells count="2">
    <mergeCell ref="A3:H4"/>
    <mergeCell ref="A6:A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EG735"/>
  <sheetViews>
    <sheetView zoomScale="90" zoomScaleNormal="90" workbookViewId="0">
      <selection activeCell="C9" sqref="C9"/>
    </sheetView>
  </sheetViews>
  <sheetFormatPr baseColWidth="10" defaultColWidth="11.42578125" defaultRowHeight="15"/>
  <cols>
    <col min="2" max="2" width="24.140625" customWidth="1"/>
    <col min="3" max="3" width="75.7109375" customWidth="1"/>
    <col min="4" max="4" width="29.85546875" customWidth="1"/>
    <col min="32" max="137" width="11.42578125" style="6"/>
  </cols>
  <sheetData>
    <row r="1" spans="1:31" s="6" customFormat="1"/>
    <row r="2" spans="1:31" ht="23.25">
      <c r="A2" s="6"/>
      <c r="B2" s="291" t="s">
        <v>201</v>
      </c>
      <c r="C2" s="291"/>
      <c r="D2" s="291"/>
      <c r="E2" s="6"/>
      <c r="F2" s="6"/>
      <c r="G2" s="6"/>
      <c r="H2" s="6"/>
      <c r="I2" s="6"/>
      <c r="J2" s="6"/>
      <c r="K2" s="6"/>
      <c r="L2" s="6"/>
      <c r="M2" s="6"/>
      <c r="N2" s="6"/>
      <c r="O2" s="6"/>
      <c r="P2" s="6"/>
      <c r="Q2" s="6"/>
      <c r="R2" s="6"/>
      <c r="S2" s="6"/>
      <c r="T2" s="6"/>
      <c r="U2" s="6"/>
      <c r="V2" s="6"/>
      <c r="W2" s="6"/>
      <c r="X2" s="6"/>
      <c r="Y2" s="6"/>
      <c r="Z2" s="6"/>
      <c r="AA2" s="6"/>
      <c r="AB2" s="6"/>
      <c r="AC2" s="6"/>
      <c r="AD2" s="6"/>
      <c r="AE2" s="6"/>
    </row>
    <row r="3" spans="1:31">
      <c r="A3" s="6"/>
      <c r="B3" s="95"/>
      <c r="C3" s="95"/>
      <c r="D3" s="95"/>
      <c r="E3" s="6"/>
      <c r="F3" s="6"/>
      <c r="G3" s="6"/>
      <c r="H3" s="6"/>
      <c r="I3" s="6"/>
      <c r="J3" s="6"/>
      <c r="K3" s="6"/>
      <c r="L3" s="6"/>
      <c r="M3" s="6"/>
      <c r="N3" s="6"/>
      <c r="O3" s="6"/>
      <c r="P3" s="6"/>
      <c r="Q3" s="6"/>
      <c r="R3" s="6"/>
      <c r="S3" s="6"/>
      <c r="T3" s="6"/>
      <c r="U3" s="6"/>
      <c r="V3" s="6"/>
      <c r="W3" s="6"/>
      <c r="X3" s="6"/>
      <c r="Y3" s="6"/>
      <c r="Z3" s="6"/>
      <c r="AA3" s="6"/>
      <c r="AB3" s="6"/>
      <c r="AC3" s="6"/>
      <c r="AD3" s="6"/>
      <c r="AE3" s="6"/>
    </row>
    <row r="4" spans="1:31" ht="23.25">
      <c r="A4" s="6"/>
      <c r="B4" s="21"/>
      <c r="C4" s="106" t="s">
        <v>202</v>
      </c>
      <c r="D4" s="106" t="s">
        <v>203</v>
      </c>
      <c r="E4" s="6"/>
      <c r="F4" s="6"/>
      <c r="G4" s="6"/>
      <c r="H4" s="6"/>
      <c r="I4" s="6"/>
      <c r="J4" s="6"/>
      <c r="K4" s="6"/>
      <c r="L4" s="6"/>
      <c r="M4" s="6"/>
      <c r="N4" s="6"/>
      <c r="O4" s="6"/>
      <c r="P4" s="6"/>
      <c r="Q4" s="6"/>
      <c r="R4" s="6"/>
      <c r="S4" s="6"/>
      <c r="T4" s="6"/>
      <c r="U4" s="6"/>
      <c r="V4" s="6"/>
      <c r="W4" s="6"/>
      <c r="X4" s="6"/>
      <c r="Y4" s="6"/>
      <c r="Z4" s="6"/>
      <c r="AA4" s="6"/>
      <c r="AB4" s="6"/>
      <c r="AC4" s="6"/>
      <c r="AD4" s="6"/>
      <c r="AE4" s="6"/>
    </row>
    <row r="5" spans="1:31" ht="46.5">
      <c r="A5" s="6"/>
      <c r="B5" s="107" t="s">
        <v>204</v>
      </c>
      <c r="C5" s="108" t="s">
        <v>205</v>
      </c>
      <c r="D5" s="109">
        <v>0.2</v>
      </c>
      <c r="E5" s="6"/>
      <c r="F5" s="6"/>
      <c r="G5" s="6"/>
      <c r="H5" s="6"/>
      <c r="I5" s="6"/>
      <c r="J5" s="6"/>
      <c r="K5" s="6"/>
      <c r="L5" s="6"/>
      <c r="M5" s="6"/>
      <c r="N5" s="6"/>
      <c r="O5" s="6"/>
      <c r="P5" s="6"/>
      <c r="Q5" s="6"/>
      <c r="R5" s="6"/>
      <c r="S5" s="6"/>
      <c r="T5" s="6"/>
      <c r="U5" s="6"/>
      <c r="V5" s="6"/>
      <c r="W5" s="6"/>
      <c r="X5" s="6"/>
      <c r="Y5" s="6"/>
      <c r="Z5" s="6"/>
      <c r="AA5" s="6"/>
      <c r="AB5" s="6"/>
      <c r="AC5" s="6"/>
      <c r="AD5" s="6"/>
      <c r="AE5" s="6"/>
    </row>
    <row r="6" spans="1:31" ht="46.5">
      <c r="A6" s="6"/>
      <c r="B6" s="110" t="s">
        <v>206</v>
      </c>
      <c r="C6" s="111" t="s">
        <v>207</v>
      </c>
      <c r="D6" s="112">
        <v>0.4</v>
      </c>
      <c r="E6" s="6"/>
      <c r="F6" s="6"/>
      <c r="G6" s="6"/>
      <c r="H6" s="6"/>
      <c r="I6" s="6"/>
      <c r="J6" s="6"/>
      <c r="K6" s="6"/>
      <c r="L6" s="6"/>
      <c r="M6" s="6"/>
      <c r="N6" s="6"/>
      <c r="O6" s="6"/>
      <c r="P6" s="6"/>
      <c r="Q6" s="6"/>
      <c r="R6" s="6"/>
      <c r="S6" s="6"/>
      <c r="T6" s="6"/>
      <c r="U6" s="6"/>
      <c r="V6" s="6"/>
      <c r="W6" s="6"/>
      <c r="X6" s="6"/>
      <c r="Y6" s="6"/>
      <c r="Z6" s="6"/>
      <c r="AA6" s="6"/>
      <c r="AB6" s="6"/>
      <c r="AC6" s="6"/>
      <c r="AD6" s="6"/>
      <c r="AE6" s="6"/>
    </row>
    <row r="7" spans="1:31" ht="46.5">
      <c r="A7" s="6"/>
      <c r="B7" s="113" t="s">
        <v>208</v>
      </c>
      <c r="C7" s="111" t="s">
        <v>209</v>
      </c>
      <c r="D7" s="112">
        <v>0.6</v>
      </c>
      <c r="E7" s="6"/>
      <c r="F7" s="6"/>
      <c r="G7" s="6"/>
      <c r="H7" s="6"/>
      <c r="I7" s="6"/>
      <c r="J7" s="6"/>
      <c r="K7" s="6"/>
      <c r="L7" s="6"/>
      <c r="M7" s="6"/>
      <c r="N7" s="6"/>
      <c r="O7" s="6"/>
      <c r="P7" s="6"/>
      <c r="Q7" s="6"/>
      <c r="R7" s="6"/>
      <c r="S7" s="6"/>
      <c r="T7" s="6"/>
      <c r="U7" s="6"/>
      <c r="V7" s="6"/>
      <c r="W7" s="6"/>
      <c r="X7" s="6"/>
      <c r="Y7" s="6"/>
      <c r="Z7" s="6"/>
      <c r="AA7" s="6"/>
      <c r="AB7" s="6"/>
      <c r="AC7" s="6"/>
      <c r="AD7" s="6"/>
      <c r="AE7" s="6"/>
    </row>
    <row r="8" spans="1:31" ht="69.75">
      <c r="A8" s="6"/>
      <c r="B8" s="114" t="s">
        <v>210</v>
      </c>
      <c r="C8" s="111" t="s">
        <v>211</v>
      </c>
      <c r="D8" s="112">
        <v>0.8</v>
      </c>
      <c r="E8" s="6"/>
      <c r="F8" s="6"/>
      <c r="G8" s="6"/>
      <c r="H8" s="6"/>
      <c r="I8" s="6"/>
      <c r="J8" s="6"/>
      <c r="K8" s="6"/>
      <c r="L8" s="6"/>
      <c r="M8" s="6"/>
      <c r="N8" s="6"/>
      <c r="O8" s="6"/>
      <c r="P8" s="6"/>
      <c r="Q8" s="6"/>
      <c r="R8" s="6"/>
      <c r="S8" s="6"/>
      <c r="T8" s="6"/>
      <c r="U8" s="6"/>
      <c r="V8" s="6"/>
      <c r="W8" s="6"/>
      <c r="X8" s="6"/>
      <c r="Y8" s="6"/>
      <c r="Z8" s="6"/>
      <c r="AA8" s="6"/>
      <c r="AB8" s="6"/>
      <c r="AC8" s="6"/>
      <c r="AD8" s="6"/>
      <c r="AE8" s="6"/>
    </row>
    <row r="9" spans="1:31" ht="46.5">
      <c r="A9" s="6"/>
      <c r="B9" s="115" t="s">
        <v>212</v>
      </c>
      <c r="C9" s="111" t="s">
        <v>213</v>
      </c>
      <c r="D9" s="112">
        <v>1</v>
      </c>
      <c r="E9" s="6"/>
      <c r="F9" s="6"/>
      <c r="G9" s="6"/>
      <c r="H9" s="6"/>
      <c r="I9" s="6"/>
      <c r="J9" s="6"/>
      <c r="K9" s="6"/>
      <c r="L9" s="6"/>
      <c r="M9" s="6"/>
      <c r="N9" s="6"/>
      <c r="O9" s="6"/>
      <c r="P9" s="6"/>
      <c r="Q9" s="6"/>
      <c r="R9" s="6"/>
      <c r="S9" s="6"/>
      <c r="T9" s="6"/>
      <c r="U9" s="6"/>
      <c r="V9" s="6"/>
      <c r="W9" s="6"/>
      <c r="X9" s="6"/>
      <c r="Y9" s="6"/>
      <c r="Z9" s="6"/>
      <c r="AA9" s="6"/>
      <c r="AB9" s="6"/>
      <c r="AC9" s="6"/>
      <c r="AD9" s="6"/>
      <c r="AE9" s="6"/>
    </row>
    <row r="10" spans="1:31">
      <c r="A10" s="6"/>
      <c r="B10" s="22"/>
      <c r="C10" s="22"/>
      <c r="D10" s="22"/>
      <c r="E10" s="6"/>
      <c r="F10" s="6"/>
      <c r="G10" s="6"/>
      <c r="H10" s="6"/>
      <c r="I10" s="6"/>
      <c r="J10" s="6"/>
      <c r="K10" s="6"/>
      <c r="L10" s="6"/>
      <c r="M10" s="6"/>
      <c r="N10" s="6"/>
      <c r="O10" s="6"/>
      <c r="P10" s="6"/>
      <c r="Q10" s="6"/>
      <c r="R10" s="6"/>
      <c r="S10" s="6"/>
      <c r="T10" s="6"/>
      <c r="U10" s="6"/>
      <c r="V10" s="6"/>
      <c r="W10" s="6"/>
      <c r="X10" s="6"/>
      <c r="Y10" s="6"/>
      <c r="Z10" s="6"/>
      <c r="AA10" s="6"/>
      <c r="AB10" s="6"/>
      <c r="AC10" s="6"/>
      <c r="AD10" s="6"/>
      <c r="AE10" s="6"/>
    </row>
    <row r="11" spans="1:31" ht="16.5">
      <c r="A11" s="6"/>
      <c r="B11" s="23"/>
      <c r="C11" s="22"/>
      <c r="D11" s="22"/>
      <c r="E11" s="6"/>
      <c r="F11" s="6"/>
      <c r="G11" s="6"/>
      <c r="H11" s="6"/>
      <c r="I11" s="6"/>
      <c r="J11" s="6"/>
      <c r="K11" s="6"/>
      <c r="L11" s="6"/>
      <c r="M11" s="6"/>
      <c r="N11" s="6"/>
      <c r="O11" s="6"/>
      <c r="P11" s="6"/>
      <c r="Q11" s="6"/>
      <c r="R11" s="6"/>
      <c r="S11" s="6"/>
      <c r="T11" s="6"/>
      <c r="U11" s="6"/>
      <c r="V11" s="6"/>
      <c r="W11" s="6"/>
      <c r="X11" s="6"/>
      <c r="Y11" s="6"/>
      <c r="Z11" s="6"/>
      <c r="AA11" s="6"/>
      <c r="AB11" s="6"/>
      <c r="AC11" s="6"/>
      <c r="AD11" s="6"/>
      <c r="AE11" s="6"/>
    </row>
    <row r="12" spans="1:31">
      <c r="A12" s="6"/>
      <c r="B12" s="22"/>
      <c r="C12" s="22"/>
      <c r="D12" s="22"/>
      <c r="E12" s="6"/>
      <c r="F12" s="6"/>
      <c r="G12" s="6"/>
      <c r="H12" s="6"/>
      <c r="I12" s="6"/>
      <c r="J12" s="6"/>
      <c r="K12" s="6"/>
      <c r="L12" s="6"/>
      <c r="M12" s="6"/>
      <c r="N12" s="6"/>
      <c r="O12" s="6"/>
      <c r="P12" s="6"/>
      <c r="Q12" s="6"/>
      <c r="R12" s="6"/>
      <c r="S12" s="6"/>
      <c r="T12" s="6"/>
      <c r="U12" s="6"/>
      <c r="V12" s="6"/>
      <c r="W12" s="6"/>
      <c r="X12" s="6"/>
      <c r="Y12" s="6"/>
      <c r="Z12" s="6"/>
      <c r="AA12" s="6"/>
      <c r="AB12" s="6"/>
      <c r="AC12" s="6"/>
      <c r="AD12" s="6"/>
      <c r="AE12" s="6"/>
    </row>
    <row r="13" spans="1:31">
      <c r="A13" s="6"/>
      <c r="B13" s="22"/>
      <c r="C13" s="22"/>
      <c r="D13" s="22"/>
      <c r="E13" s="6"/>
      <c r="F13" s="6"/>
      <c r="G13" s="6"/>
      <c r="H13" s="6"/>
      <c r="I13" s="6"/>
      <c r="J13" s="6"/>
      <c r="K13" s="6"/>
      <c r="L13" s="6"/>
      <c r="M13" s="6"/>
      <c r="N13" s="6"/>
      <c r="O13" s="6"/>
      <c r="P13" s="6"/>
      <c r="Q13" s="6"/>
      <c r="R13" s="6"/>
      <c r="S13" s="6"/>
      <c r="T13" s="6"/>
      <c r="U13" s="6"/>
      <c r="V13" s="6"/>
      <c r="W13" s="6"/>
      <c r="X13" s="6"/>
      <c r="Y13" s="6"/>
      <c r="Z13" s="6"/>
      <c r="AA13" s="6"/>
      <c r="AB13" s="6"/>
      <c r="AC13" s="6"/>
      <c r="AD13" s="6"/>
      <c r="AE13" s="6"/>
    </row>
    <row r="14" spans="1:31">
      <c r="A14" s="6"/>
      <c r="B14" s="22"/>
      <c r="C14" s="22"/>
      <c r="D14" s="22"/>
      <c r="E14" s="6"/>
      <c r="F14" s="6"/>
      <c r="G14" s="6"/>
      <c r="H14" s="6"/>
      <c r="I14" s="6"/>
      <c r="J14" s="6"/>
      <c r="K14" s="6"/>
      <c r="L14" s="6"/>
      <c r="M14" s="6"/>
      <c r="N14" s="6"/>
      <c r="O14" s="6"/>
      <c r="P14" s="6"/>
      <c r="Q14" s="6"/>
      <c r="R14" s="6"/>
      <c r="S14" s="6"/>
      <c r="T14" s="6"/>
      <c r="U14" s="6"/>
      <c r="V14" s="6"/>
      <c r="W14" s="6"/>
      <c r="X14" s="6"/>
      <c r="Y14" s="6"/>
      <c r="Z14" s="6"/>
      <c r="AA14" s="6"/>
      <c r="AB14" s="6"/>
      <c r="AC14" s="6"/>
      <c r="AD14" s="6"/>
      <c r="AE14" s="6"/>
    </row>
    <row r="15" spans="1:31">
      <c r="A15" s="6"/>
      <c r="B15" s="22"/>
      <c r="C15" s="22"/>
      <c r="D15" s="22"/>
      <c r="E15" s="6"/>
      <c r="F15" s="6"/>
      <c r="G15" s="6"/>
      <c r="H15" s="6"/>
      <c r="I15" s="6"/>
      <c r="J15" s="6"/>
      <c r="K15" s="6"/>
      <c r="L15" s="6"/>
      <c r="M15" s="6"/>
      <c r="N15" s="6"/>
      <c r="O15" s="6"/>
      <c r="P15" s="6"/>
      <c r="Q15" s="6"/>
      <c r="R15" s="6"/>
      <c r="S15" s="6"/>
      <c r="T15" s="6"/>
      <c r="U15" s="6"/>
      <c r="V15" s="6"/>
      <c r="W15" s="6"/>
      <c r="X15" s="6"/>
      <c r="Y15" s="6"/>
      <c r="Z15" s="6"/>
      <c r="AA15" s="6"/>
      <c r="AB15" s="6"/>
      <c r="AC15" s="6"/>
      <c r="AD15" s="6"/>
      <c r="AE15" s="6"/>
    </row>
    <row r="16" spans="1:31">
      <c r="A16" s="6"/>
      <c r="B16" s="22"/>
      <c r="C16" s="22"/>
      <c r="D16" s="22"/>
      <c r="E16" s="6"/>
      <c r="F16" s="6"/>
      <c r="G16" s="6"/>
      <c r="H16" s="6"/>
      <c r="I16" s="6"/>
      <c r="J16" s="6"/>
      <c r="K16" s="6"/>
      <c r="L16" s="6"/>
      <c r="M16" s="6"/>
      <c r="N16" s="6"/>
      <c r="O16" s="6"/>
      <c r="P16" s="6"/>
      <c r="Q16" s="6"/>
      <c r="R16" s="6"/>
      <c r="S16" s="6"/>
      <c r="T16" s="6"/>
      <c r="U16" s="6"/>
      <c r="V16" s="6"/>
      <c r="W16" s="6"/>
      <c r="X16" s="6"/>
      <c r="Y16" s="6"/>
      <c r="Z16" s="6"/>
      <c r="AA16" s="6"/>
      <c r="AB16" s="6"/>
      <c r="AC16" s="6"/>
      <c r="AD16" s="6"/>
      <c r="AE16" s="6"/>
    </row>
    <row r="17" spans="1:31">
      <c r="A17" s="6"/>
      <c r="B17" s="22"/>
      <c r="C17" s="22"/>
      <c r="D17" s="22"/>
      <c r="E17" s="6"/>
      <c r="F17" s="6"/>
      <c r="G17" s="6"/>
      <c r="H17" s="6"/>
      <c r="I17" s="6"/>
      <c r="J17" s="6"/>
      <c r="K17" s="6"/>
      <c r="L17" s="6"/>
      <c r="M17" s="6"/>
      <c r="N17" s="6"/>
      <c r="O17" s="6"/>
      <c r="P17" s="6"/>
      <c r="Q17" s="6"/>
      <c r="R17" s="6"/>
      <c r="S17" s="6"/>
      <c r="T17" s="6"/>
      <c r="U17" s="6"/>
      <c r="V17" s="6"/>
      <c r="W17" s="6"/>
      <c r="X17" s="6"/>
      <c r="Y17" s="6"/>
      <c r="Z17" s="6"/>
      <c r="AA17" s="6"/>
      <c r="AB17" s="6"/>
      <c r="AC17" s="6"/>
      <c r="AD17" s="6"/>
      <c r="AE17" s="6"/>
    </row>
    <row r="18" spans="1:31">
      <c r="A18" s="6"/>
      <c r="B18" s="22"/>
      <c r="C18" s="22"/>
      <c r="D18" s="22"/>
      <c r="E18" s="6"/>
      <c r="F18" s="6"/>
      <c r="G18" s="6"/>
      <c r="H18" s="6"/>
      <c r="I18" s="6"/>
      <c r="J18" s="6"/>
      <c r="K18" s="6"/>
      <c r="L18" s="6"/>
      <c r="M18" s="6"/>
      <c r="N18" s="6"/>
      <c r="O18" s="6"/>
      <c r="P18" s="6"/>
      <c r="Q18" s="6"/>
      <c r="R18" s="6"/>
      <c r="S18" s="6"/>
      <c r="T18" s="6"/>
      <c r="U18" s="6"/>
      <c r="V18" s="6"/>
      <c r="W18" s="6"/>
      <c r="X18" s="6"/>
      <c r="Y18" s="6"/>
      <c r="Z18" s="6"/>
      <c r="AA18" s="6"/>
      <c r="AB18" s="6"/>
      <c r="AC18" s="6"/>
      <c r="AD18" s="6"/>
      <c r="AE18" s="6"/>
    </row>
    <row r="19" spans="1:31">
      <c r="A19" s="6"/>
      <c r="B19" s="22"/>
      <c r="C19" s="22"/>
      <c r="D19" s="22"/>
      <c r="E19" s="6"/>
      <c r="F19" s="6"/>
      <c r="G19" s="6"/>
      <c r="H19" s="6"/>
      <c r="I19" s="6"/>
      <c r="J19" s="6"/>
      <c r="K19" s="6"/>
      <c r="L19" s="6"/>
      <c r="M19" s="6"/>
      <c r="N19" s="6"/>
      <c r="O19" s="6"/>
      <c r="P19" s="6"/>
      <c r="Q19" s="6"/>
      <c r="R19" s="6"/>
      <c r="S19" s="6"/>
      <c r="T19" s="6"/>
      <c r="U19" s="6"/>
      <c r="V19" s="6"/>
      <c r="W19" s="6"/>
      <c r="X19" s="6"/>
      <c r="Y19" s="6"/>
      <c r="Z19" s="6"/>
      <c r="AA19" s="6"/>
      <c r="AB19" s="6"/>
      <c r="AC19" s="6"/>
      <c r="AD19" s="6"/>
      <c r="AE19" s="6"/>
    </row>
    <row r="20" spans="1:31">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row>
    <row r="21" spans="1:31">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row>
    <row r="22" spans="1:31">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row>
    <row r="23" spans="1:3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row>
    <row r="24" spans="1:31">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row>
    <row r="25" spans="1:31">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row>
    <row r="26" spans="1:31">
      <c r="A26" s="6"/>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row>
    <row r="27" spans="1:3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row>
    <row r="28" spans="1:3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row>
    <row r="29" spans="1:31">
      <c r="A29" s="6"/>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row>
    <row r="30" spans="1:31">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row>
    <row r="31" spans="1:31">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row>
    <row r="32" spans="1:31">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row>
    <row r="33" spans="1:31">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row>
    <row r="34" spans="1:31" s="6" customFormat="1"/>
    <row r="35" spans="1:31" s="6" customFormat="1"/>
    <row r="36" spans="1:31" s="6" customFormat="1"/>
    <row r="37" spans="1:31" s="6" customFormat="1"/>
    <row r="38" spans="1:31" s="6" customFormat="1"/>
    <row r="39" spans="1:31" s="6" customFormat="1"/>
    <row r="40" spans="1:31" s="6" customFormat="1"/>
    <row r="41" spans="1:31" s="6" customFormat="1"/>
    <row r="42" spans="1:31" s="6" customFormat="1"/>
    <row r="43" spans="1:31" s="6" customFormat="1"/>
    <row r="44" spans="1:31" s="6" customFormat="1"/>
    <row r="45" spans="1:31" s="6" customFormat="1"/>
    <row r="46" spans="1:31" s="6" customFormat="1"/>
    <row r="47" spans="1:31" s="6" customFormat="1"/>
    <row r="48" spans="1:31" s="6" customFormat="1"/>
    <row r="49" s="6" customFormat="1"/>
    <row r="50" s="6" customFormat="1"/>
    <row r="51" s="6" customFormat="1"/>
    <row r="52" s="6" customFormat="1"/>
    <row r="53" s="6" customFormat="1"/>
    <row r="54" s="6" customFormat="1"/>
    <row r="55" s="6" customFormat="1"/>
    <row r="56" s="6" customFormat="1"/>
    <row r="57" s="6" customFormat="1"/>
    <row r="58" s="6" customFormat="1"/>
    <row r="59" s="6" customFormat="1"/>
    <row r="60" s="6" customFormat="1"/>
    <row r="61" s="6" customFormat="1"/>
    <row r="62" s="6" customFormat="1"/>
    <row r="63" s="6" customFormat="1"/>
    <row r="64" s="6" customFormat="1"/>
    <row r="65" s="6" customFormat="1"/>
    <row r="66" s="6" customFormat="1"/>
    <row r="67" s="6" customFormat="1"/>
    <row r="68" s="6" customFormat="1"/>
    <row r="69" s="6" customFormat="1"/>
    <row r="70" s="6" customFormat="1"/>
    <row r="71" s="6" customFormat="1"/>
    <row r="72" s="6" customFormat="1"/>
    <row r="73" s="6" customFormat="1"/>
    <row r="74" s="6" customFormat="1"/>
    <row r="75" s="6" customFormat="1"/>
    <row r="76" s="6" customFormat="1"/>
    <row r="77" s="6" customFormat="1"/>
    <row r="78" s="6" customFormat="1"/>
    <row r="79" s="6" customFormat="1"/>
    <row r="80" s="6" customFormat="1"/>
    <row r="81" s="6" customFormat="1"/>
    <row r="82" s="6" customFormat="1"/>
    <row r="83" s="6" customFormat="1"/>
    <row r="84" s="6" customFormat="1"/>
    <row r="85" s="6" customFormat="1"/>
    <row r="86" s="6" customFormat="1"/>
    <row r="87" s="6" customFormat="1"/>
    <row r="88" s="6" customFormat="1"/>
    <row r="89" s="6" customFormat="1"/>
    <row r="90" s="6" customFormat="1"/>
    <row r="91" s="6" customFormat="1"/>
    <row r="92" s="6" customFormat="1"/>
    <row r="93" s="6" customFormat="1"/>
    <row r="94" s="6" customFormat="1"/>
    <row r="95" s="6" customFormat="1"/>
    <row r="96" s="6" customFormat="1"/>
    <row r="97" s="6" customFormat="1"/>
    <row r="98" s="6" customFormat="1"/>
    <row r="99" s="6" customFormat="1"/>
    <row r="100" s="6" customFormat="1"/>
    <row r="101" s="6" customFormat="1"/>
    <row r="102" s="6" customFormat="1"/>
    <row r="103" s="6" customFormat="1"/>
    <row r="104" s="6" customFormat="1"/>
    <row r="105" s="6" customFormat="1"/>
    <row r="106" s="6" customFormat="1"/>
    <row r="107" s="6" customFormat="1"/>
    <row r="108" s="6" customFormat="1"/>
    <row r="109" s="6" customFormat="1"/>
    <row r="110" s="6" customFormat="1"/>
    <row r="111" s="6" customFormat="1"/>
    <row r="112" s="6" customFormat="1"/>
    <row r="113" s="6" customFormat="1"/>
    <row r="114" s="6" customFormat="1"/>
    <row r="115" s="6" customFormat="1"/>
    <row r="116" s="6" customFormat="1"/>
    <row r="117" s="6" customFormat="1"/>
    <row r="118" s="6" customFormat="1"/>
    <row r="119" s="6" customFormat="1"/>
    <row r="120" s="6" customFormat="1"/>
    <row r="121" s="6" customFormat="1"/>
    <row r="122" s="6" customFormat="1"/>
    <row r="123" s="6" customFormat="1"/>
    <row r="124" s="6" customFormat="1"/>
    <row r="125" s="6" customFormat="1"/>
    <row r="126" s="6" customFormat="1"/>
    <row r="127" s="6" customFormat="1"/>
    <row r="128" s="6" customFormat="1"/>
    <row r="129" s="6" customFormat="1"/>
    <row r="130" s="6" customFormat="1"/>
    <row r="131" s="6" customFormat="1"/>
    <row r="132" s="6" customFormat="1"/>
    <row r="133" s="6" customFormat="1"/>
    <row r="134" s="6" customFormat="1"/>
    <row r="135" s="6" customFormat="1"/>
    <row r="136" s="6" customFormat="1"/>
    <row r="137" s="6" customFormat="1"/>
    <row r="138" s="6" customFormat="1"/>
    <row r="139" s="6" customFormat="1"/>
    <row r="140" s="6" customFormat="1"/>
    <row r="141" s="6" customFormat="1"/>
    <row r="142" s="6" customFormat="1"/>
    <row r="143" s="6" customFormat="1"/>
    <row r="144" s="6" customFormat="1"/>
    <row r="145" s="6" customFormat="1"/>
    <row r="146" s="6" customFormat="1"/>
    <row r="147" s="6" customFormat="1"/>
    <row r="148" s="6" customFormat="1"/>
    <row r="149" s="6" customFormat="1"/>
    <row r="150" s="6" customFormat="1"/>
    <row r="151" s="6" customFormat="1"/>
    <row r="152" s="6" customFormat="1"/>
    <row r="153" s="6" customFormat="1"/>
    <row r="154" s="6" customFormat="1"/>
    <row r="155" s="6" customFormat="1"/>
    <row r="156" s="6" customFormat="1"/>
    <row r="157" s="6" customFormat="1"/>
    <row r="158" s="6" customFormat="1"/>
    <row r="159" s="6" customFormat="1"/>
    <row r="160" s="6" customFormat="1"/>
    <row r="161" s="6" customFormat="1"/>
    <row r="162" s="6" customFormat="1"/>
    <row r="163" s="6" customFormat="1"/>
    <row r="164" s="6" customFormat="1"/>
    <row r="165" s="6" customFormat="1"/>
    <row r="166" s="6" customFormat="1"/>
    <row r="167" s="6" customFormat="1"/>
    <row r="168" s="6" customFormat="1"/>
    <row r="169" s="6" customFormat="1"/>
    <row r="170" s="6" customFormat="1"/>
    <row r="171" s="6" customFormat="1"/>
    <row r="172" s="6" customFormat="1"/>
    <row r="173" s="6" customFormat="1"/>
    <row r="174" s="6" customFormat="1"/>
    <row r="175" s="6" customFormat="1"/>
    <row r="176" s="6" customFormat="1"/>
    <row r="177" s="6" customFormat="1"/>
    <row r="178" s="6" customFormat="1"/>
    <row r="179" s="6" customFormat="1"/>
    <row r="180" s="6" customFormat="1"/>
    <row r="181" s="6" customFormat="1"/>
    <row r="182" s="6" customFormat="1"/>
    <row r="183" s="6" customFormat="1"/>
    <row r="184" s="6" customFormat="1"/>
    <row r="185" s="6" customFormat="1"/>
    <row r="186" s="6" customFormat="1"/>
    <row r="187" s="6" customFormat="1"/>
    <row r="188" s="6" customFormat="1"/>
    <row r="189" s="6" customFormat="1"/>
    <row r="190" s="6" customFormat="1"/>
    <row r="191" s="6" customFormat="1"/>
    <row r="192" s="6" customFormat="1"/>
    <row r="193" s="6" customFormat="1"/>
    <row r="194" s="6" customFormat="1"/>
    <row r="195" s="6" customFormat="1"/>
    <row r="196" s="6" customFormat="1"/>
    <row r="197" s="6" customFormat="1"/>
    <row r="198" s="6" customFormat="1"/>
    <row r="199" s="6" customFormat="1"/>
    <row r="200" s="6" customFormat="1"/>
    <row r="201" s="6" customFormat="1"/>
    <row r="202" s="6" customFormat="1"/>
    <row r="203" s="6" customFormat="1"/>
    <row r="204" s="6" customFormat="1"/>
    <row r="205" s="6" customFormat="1"/>
    <row r="206" s="6" customFormat="1"/>
    <row r="207" s="6" customFormat="1"/>
    <row r="208" s="6" customFormat="1"/>
    <row r="209" s="6" customFormat="1"/>
    <row r="210" s="6" customFormat="1"/>
    <row r="211" s="6" customFormat="1"/>
    <row r="212" s="6" customFormat="1"/>
    <row r="213" s="6" customFormat="1"/>
    <row r="214" s="6" customFormat="1"/>
    <row r="215" s="6" customFormat="1"/>
    <row r="216" s="6" customFormat="1"/>
    <row r="217" s="6" customFormat="1"/>
    <row r="218" s="6" customFormat="1"/>
    <row r="219" s="6" customFormat="1"/>
    <row r="220" s="6" customFormat="1"/>
    <row r="221" s="6" customFormat="1"/>
    <row r="222" s="6" customFormat="1"/>
    <row r="223" s="6" customFormat="1"/>
    <row r="224" s="6" customFormat="1"/>
    <row r="225" s="6" customFormat="1"/>
    <row r="226" s="6" customFormat="1"/>
    <row r="227" s="6" customFormat="1"/>
    <row r="228" s="6" customFormat="1"/>
    <row r="229" s="6" customFormat="1"/>
    <row r="230" s="6" customFormat="1"/>
    <row r="231" s="6" customFormat="1"/>
    <row r="232" s="6" customFormat="1"/>
    <row r="233" s="6" customFormat="1"/>
    <row r="234" s="6" customFormat="1"/>
    <row r="235" s="6" customFormat="1"/>
    <row r="236" s="6" customFormat="1"/>
    <row r="237" s="6" customFormat="1"/>
    <row r="238" s="6" customFormat="1"/>
    <row r="239" s="6" customFormat="1"/>
    <row r="240" s="6" customFormat="1"/>
    <row r="241" s="6" customFormat="1"/>
    <row r="242" s="6" customFormat="1"/>
    <row r="243" s="6" customFormat="1"/>
    <row r="244" s="6" customFormat="1"/>
    <row r="245" s="6" customFormat="1"/>
    <row r="246" s="6" customFormat="1"/>
    <row r="247" s="6" customFormat="1"/>
    <row r="248" s="6" customFormat="1"/>
    <row r="249" s="6" customFormat="1"/>
    <row r="250" s="6" customFormat="1"/>
    <row r="251" s="6" customFormat="1"/>
    <row r="252" s="6" customFormat="1"/>
    <row r="253" s="6" customFormat="1"/>
    <row r="254" s="6" customFormat="1"/>
    <row r="255" s="6" customFormat="1"/>
    <row r="256" s="6" customFormat="1"/>
    <row r="257" s="6" customFormat="1"/>
    <row r="258" s="6" customFormat="1"/>
    <row r="259" s="6" customFormat="1"/>
    <row r="260" s="6" customFormat="1"/>
    <row r="261" s="6" customFormat="1"/>
    <row r="262" s="6" customFormat="1"/>
    <row r="263" s="6" customFormat="1"/>
    <row r="264" s="6" customFormat="1"/>
    <row r="265" s="6" customFormat="1"/>
    <row r="266" s="6" customFormat="1"/>
    <row r="267" s="6" customFormat="1"/>
    <row r="268" s="6" customFormat="1"/>
    <row r="269" s="6" customFormat="1"/>
    <row r="270" s="6" customFormat="1"/>
    <row r="271" s="6" customFormat="1"/>
    <row r="272" s="6" customFormat="1"/>
    <row r="273" s="6" customFormat="1"/>
    <row r="274" s="6" customFormat="1"/>
    <row r="275" s="6" customFormat="1"/>
    <row r="276" s="6" customFormat="1"/>
    <row r="277" s="6" customFormat="1"/>
    <row r="278" s="6" customFormat="1"/>
    <row r="279" s="6" customFormat="1"/>
    <row r="280" s="6" customFormat="1"/>
    <row r="281" s="6" customFormat="1"/>
    <row r="282" s="6" customFormat="1"/>
    <row r="283" s="6" customFormat="1"/>
    <row r="284" s="6" customFormat="1"/>
    <row r="285" s="6" customFormat="1"/>
    <row r="286" s="6" customFormat="1"/>
    <row r="287" s="6" customFormat="1"/>
    <row r="288" s="6" customFormat="1"/>
    <row r="289" s="6" customFormat="1"/>
    <row r="290" s="6" customFormat="1"/>
    <row r="291" s="6" customFormat="1"/>
    <row r="292" s="6" customFormat="1"/>
    <row r="293" s="6" customFormat="1"/>
    <row r="294" s="6" customFormat="1"/>
    <row r="295" s="6" customFormat="1"/>
    <row r="296" s="6" customFormat="1"/>
    <row r="297" s="6" customFormat="1"/>
    <row r="298" s="6" customFormat="1"/>
    <row r="299" s="6" customFormat="1"/>
    <row r="300" s="6" customFormat="1"/>
    <row r="301" s="6" customFormat="1"/>
    <row r="302" s="6" customFormat="1"/>
    <row r="303" s="6" customFormat="1"/>
    <row r="304" s="6" customFormat="1"/>
    <row r="305" s="6" customFormat="1"/>
    <row r="306" s="6" customFormat="1"/>
    <row r="307" s="6" customFormat="1"/>
    <row r="308" s="6" customFormat="1"/>
    <row r="309" s="6" customFormat="1"/>
    <row r="310" s="6" customFormat="1"/>
    <row r="311" s="6" customFormat="1"/>
    <row r="312" s="6" customFormat="1"/>
    <row r="313" s="6" customFormat="1"/>
    <row r="314" s="6" customFormat="1"/>
    <row r="315" s="6" customFormat="1"/>
    <row r="316" s="6" customFormat="1"/>
    <row r="317" s="6" customFormat="1"/>
    <row r="318" s="6" customFormat="1"/>
    <row r="319" s="6" customFormat="1"/>
    <row r="320" s="6" customFormat="1"/>
    <row r="321" s="6" customFormat="1"/>
    <row r="322" s="6" customFormat="1"/>
    <row r="323" s="6" customFormat="1"/>
    <row r="324" s="6" customFormat="1"/>
    <row r="325" s="6" customFormat="1"/>
    <row r="326" s="6" customFormat="1"/>
    <row r="327" s="6" customFormat="1"/>
    <row r="328" s="6" customFormat="1"/>
    <row r="329" s="6" customFormat="1"/>
    <row r="330" s="6" customFormat="1"/>
    <row r="331" s="6" customFormat="1"/>
    <row r="332" s="6" customFormat="1"/>
    <row r="333" s="6" customFormat="1"/>
    <row r="334" s="6" customFormat="1"/>
    <row r="335" s="6" customFormat="1"/>
    <row r="336" s="6" customFormat="1"/>
    <row r="337" s="6" customFormat="1"/>
    <row r="338" s="6" customFormat="1"/>
    <row r="339" s="6" customFormat="1"/>
    <row r="340" s="6" customFormat="1"/>
    <row r="341" s="6" customFormat="1"/>
    <row r="342" s="6" customFormat="1"/>
    <row r="343" s="6" customFormat="1"/>
    <row r="344" s="6" customFormat="1"/>
    <row r="345" s="6" customFormat="1"/>
    <row r="346" s="6" customFormat="1"/>
    <row r="347" s="6" customFormat="1"/>
    <row r="348" s="6" customFormat="1"/>
    <row r="349" s="6" customFormat="1"/>
    <row r="350" s="6" customFormat="1"/>
    <row r="351" s="6" customFormat="1"/>
    <row r="352" s="6" customFormat="1"/>
    <row r="353" s="6" customFormat="1"/>
    <row r="354" s="6" customFormat="1"/>
    <row r="355" s="6" customFormat="1"/>
    <row r="356" s="6" customFormat="1"/>
    <row r="357" s="6" customFormat="1"/>
    <row r="358" s="6" customFormat="1"/>
    <row r="359" s="6" customFormat="1"/>
    <row r="360" s="6" customFormat="1"/>
    <row r="361" s="6" customFormat="1"/>
    <row r="362" s="6" customFormat="1"/>
    <row r="363" s="6" customFormat="1"/>
    <row r="364" s="6" customFormat="1"/>
    <row r="365" s="6" customFormat="1"/>
    <row r="366" s="6" customFormat="1"/>
    <row r="367" s="6" customFormat="1"/>
    <row r="368" s="6" customFormat="1"/>
    <row r="369" s="6" customFormat="1"/>
    <row r="370" s="6" customFormat="1"/>
    <row r="371" s="6" customFormat="1"/>
    <row r="372" s="6" customFormat="1"/>
    <row r="373" s="6" customFormat="1"/>
    <row r="374" s="6" customFormat="1"/>
    <row r="375" s="6" customFormat="1"/>
    <row r="376" s="6" customFormat="1"/>
    <row r="377" s="6" customFormat="1"/>
    <row r="378" s="6" customFormat="1"/>
    <row r="379" s="6" customFormat="1"/>
    <row r="380" s="6" customFormat="1"/>
    <row r="381" s="6" customFormat="1"/>
    <row r="382" s="6" customFormat="1"/>
    <row r="383" s="6" customFormat="1"/>
    <row r="384" s="6" customFormat="1"/>
    <row r="385" s="6" customFormat="1"/>
    <row r="386" s="6" customFormat="1"/>
    <row r="387" s="6" customFormat="1"/>
    <row r="388" s="6" customFormat="1"/>
    <row r="389" s="6" customFormat="1"/>
    <row r="390" s="6" customFormat="1"/>
    <row r="391" s="6" customFormat="1"/>
    <row r="392" s="6" customFormat="1"/>
    <row r="393" s="6" customFormat="1"/>
    <row r="394" s="6" customFormat="1"/>
    <row r="395" s="6" customFormat="1"/>
    <row r="396" s="6" customFormat="1"/>
    <row r="397" s="6" customFormat="1"/>
    <row r="398" s="6" customFormat="1"/>
    <row r="399" s="6" customFormat="1"/>
    <row r="400" s="6" customFormat="1"/>
    <row r="401" s="6" customFormat="1"/>
    <row r="402" s="6" customFormat="1"/>
    <row r="403" s="6" customFormat="1"/>
    <row r="404" s="6" customFormat="1"/>
    <row r="405" s="6" customFormat="1"/>
    <row r="406" s="6" customFormat="1"/>
    <row r="407" s="6" customFormat="1"/>
    <row r="408" s="6" customFormat="1"/>
    <row r="409" s="6" customFormat="1"/>
    <row r="410" s="6" customFormat="1"/>
    <row r="411" s="6" customFormat="1"/>
    <row r="412" s="6" customFormat="1"/>
    <row r="413" s="6" customFormat="1"/>
    <row r="414" s="6" customFormat="1"/>
    <row r="415" s="6" customFormat="1"/>
    <row r="416" s="6" customFormat="1"/>
    <row r="417" s="6" customFormat="1"/>
    <row r="418" s="6" customFormat="1"/>
    <row r="419" s="6" customFormat="1"/>
    <row r="420" s="6" customFormat="1"/>
    <row r="421" s="6" customFormat="1"/>
    <row r="422" s="6" customFormat="1"/>
    <row r="423" s="6" customFormat="1"/>
    <row r="424" s="6" customFormat="1"/>
    <row r="425" s="6" customFormat="1"/>
    <row r="426" s="6" customFormat="1"/>
    <row r="427" s="6" customFormat="1"/>
    <row r="428" s="6" customFormat="1"/>
    <row r="429" s="6" customFormat="1"/>
    <row r="430" s="6" customFormat="1"/>
    <row r="431" s="6" customFormat="1"/>
    <row r="432" s="6" customFormat="1"/>
    <row r="433" s="6" customFormat="1"/>
    <row r="434" s="6" customFormat="1"/>
    <row r="435" s="6" customFormat="1"/>
    <row r="436" s="6" customFormat="1"/>
    <row r="437" s="6" customFormat="1"/>
    <row r="438" s="6" customFormat="1"/>
    <row r="439" s="6" customFormat="1"/>
    <row r="440" s="6" customFormat="1"/>
    <row r="441" s="6" customFormat="1"/>
    <row r="442" s="6" customFormat="1"/>
    <row r="443" s="6" customFormat="1"/>
    <row r="444" s="6" customFormat="1"/>
    <row r="445" s="6" customFormat="1"/>
    <row r="446" s="6" customFormat="1"/>
    <row r="447" s="6" customFormat="1"/>
    <row r="448" s="6" customFormat="1"/>
    <row r="449" s="6" customFormat="1"/>
    <row r="450" s="6" customFormat="1"/>
    <row r="451" s="6" customFormat="1"/>
    <row r="452" s="6" customFormat="1"/>
    <row r="453" s="6" customFormat="1"/>
    <row r="454" s="6" customFormat="1"/>
    <row r="455" s="6" customFormat="1"/>
    <row r="456" s="6" customFormat="1"/>
    <row r="457" s="6" customFormat="1"/>
    <row r="458" s="6" customFormat="1"/>
    <row r="459" s="6" customFormat="1"/>
    <row r="460" s="6" customFormat="1"/>
    <row r="461" s="6" customFormat="1"/>
    <row r="462" s="6" customFormat="1"/>
    <row r="463" s="6" customFormat="1"/>
    <row r="464" s="6" customFormat="1"/>
    <row r="465" s="6" customFormat="1"/>
    <row r="466" s="6" customFormat="1"/>
    <row r="467" s="6" customFormat="1"/>
    <row r="468" s="6" customFormat="1"/>
    <row r="469" s="6" customFormat="1"/>
    <row r="470" s="6" customFormat="1"/>
    <row r="471" s="6" customFormat="1"/>
    <row r="472" s="6" customFormat="1"/>
    <row r="473" s="6" customFormat="1"/>
    <row r="474" s="6" customFormat="1"/>
    <row r="475" s="6" customFormat="1"/>
    <row r="476" s="6" customFormat="1"/>
    <row r="477" s="6" customFormat="1"/>
    <row r="478" s="6" customFormat="1"/>
    <row r="479" s="6" customFormat="1"/>
    <row r="480" s="6" customFormat="1"/>
    <row r="481" s="6" customFormat="1"/>
    <row r="482" s="6" customFormat="1"/>
    <row r="483" s="6" customFormat="1"/>
    <row r="484" s="6" customFormat="1"/>
    <row r="485" s="6" customFormat="1"/>
    <row r="486" s="6" customFormat="1"/>
    <row r="487" s="6" customFormat="1"/>
    <row r="488" s="6" customFormat="1"/>
    <row r="489" s="6" customFormat="1"/>
    <row r="490" s="6" customFormat="1"/>
    <row r="491" s="6" customFormat="1"/>
    <row r="492" s="6" customFormat="1"/>
    <row r="493" s="6" customFormat="1"/>
    <row r="494" s="6" customFormat="1"/>
    <row r="495" s="6" customFormat="1"/>
    <row r="496" s="6" customFormat="1"/>
    <row r="497" s="6" customFormat="1"/>
    <row r="498" s="6" customFormat="1"/>
    <row r="499" s="6" customFormat="1"/>
    <row r="500" s="6" customFormat="1"/>
    <row r="501" s="6" customFormat="1"/>
    <row r="502" s="6" customFormat="1"/>
    <row r="503" s="6" customFormat="1"/>
    <row r="504" s="6" customFormat="1"/>
    <row r="505" s="6" customFormat="1"/>
    <row r="506" s="6" customFormat="1"/>
    <row r="507" s="6" customFormat="1"/>
    <row r="508" s="6" customFormat="1"/>
    <row r="509" s="6" customFormat="1"/>
    <row r="510" s="6" customFormat="1"/>
    <row r="511" s="6" customFormat="1"/>
    <row r="512" s="6" customFormat="1"/>
    <row r="513" s="6" customFormat="1"/>
    <row r="514" s="6" customFormat="1"/>
    <row r="515" s="6" customFormat="1"/>
    <row r="516" s="6" customFormat="1"/>
    <row r="517" s="6" customFormat="1"/>
    <row r="518" s="6" customFormat="1"/>
    <row r="519" s="6" customFormat="1"/>
    <row r="520" s="6" customFormat="1"/>
    <row r="521" s="6" customFormat="1"/>
    <row r="522" s="6" customFormat="1"/>
    <row r="523" s="6" customFormat="1"/>
    <row r="524" s="6" customFormat="1"/>
    <row r="525" s="6" customFormat="1"/>
    <row r="526" s="6" customFormat="1"/>
    <row r="527" s="6" customFormat="1"/>
    <row r="528" s="6" customFormat="1"/>
    <row r="529" s="6" customFormat="1"/>
    <row r="530" s="6" customFormat="1"/>
    <row r="531" s="6" customFormat="1"/>
    <row r="532" s="6" customFormat="1"/>
    <row r="533" s="6" customFormat="1"/>
    <row r="534" s="6" customFormat="1"/>
    <row r="535" s="6" customFormat="1"/>
    <row r="536" s="6" customFormat="1"/>
    <row r="537" s="6" customFormat="1"/>
    <row r="538" s="6" customFormat="1"/>
    <row r="539" s="6" customFormat="1"/>
    <row r="540" s="6" customFormat="1"/>
    <row r="541" s="6" customFormat="1"/>
    <row r="542" s="6" customFormat="1"/>
    <row r="543" s="6" customFormat="1"/>
    <row r="544" s="6" customFormat="1"/>
    <row r="545" s="6" customFormat="1"/>
    <row r="546" s="6" customFormat="1"/>
    <row r="547" s="6" customFormat="1"/>
    <row r="548" s="6" customFormat="1"/>
    <row r="549" s="6" customFormat="1"/>
    <row r="550" s="6" customFormat="1"/>
    <row r="551" s="6" customFormat="1"/>
    <row r="552" s="6" customFormat="1"/>
    <row r="553" s="6" customFormat="1"/>
    <row r="554" s="6" customFormat="1"/>
    <row r="555" s="6" customFormat="1"/>
    <row r="556" s="6" customFormat="1"/>
    <row r="557" s="6" customFormat="1"/>
    <row r="558" s="6" customFormat="1"/>
    <row r="559" s="6" customFormat="1"/>
    <row r="560" s="6" customFormat="1"/>
    <row r="561" s="6" customFormat="1"/>
    <row r="562" s="6" customFormat="1"/>
    <row r="563" s="6" customFormat="1"/>
    <row r="564" s="6" customFormat="1"/>
    <row r="565" s="6" customFormat="1"/>
    <row r="566" s="6" customFormat="1"/>
    <row r="567" s="6" customFormat="1"/>
    <row r="568" s="6" customFormat="1"/>
    <row r="569" s="6" customFormat="1"/>
    <row r="570" s="6" customFormat="1"/>
    <row r="571" s="6" customFormat="1"/>
    <row r="572" s="6" customFormat="1"/>
    <row r="573" s="6" customFormat="1"/>
    <row r="574" s="6" customFormat="1"/>
    <row r="575" s="6" customFormat="1"/>
    <row r="576" s="6" customFormat="1"/>
    <row r="577" s="6" customFormat="1"/>
    <row r="578" s="6" customFormat="1"/>
    <row r="579" s="6" customFormat="1"/>
    <row r="580" s="6" customFormat="1"/>
    <row r="581" s="6" customFormat="1"/>
    <row r="582" s="6" customFormat="1"/>
    <row r="583" s="6" customFormat="1"/>
    <row r="584" s="6" customFormat="1"/>
    <row r="585" s="6" customFormat="1"/>
    <row r="586" s="6" customFormat="1"/>
    <row r="587" s="6" customFormat="1"/>
    <row r="588" s="6" customFormat="1"/>
    <row r="589" s="6" customFormat="1"/>
    <row r="590" s="6" customFormat="1"/>
    <row r="591" s="6" customFormat="1"/>
    <row r="592" s="6" customFormat="1"/>
    <row r="593" s="6" customFormat="1"/>
    <row r="594" s="6" customFormat="1"/>
    <row r="595" s="6" customFormat="1"/>
    <row r="596" s="6" customFormat="1"/>
    <row r="597" s="6" customFormat="1"/>
    <row r="598" s="6" customFormat="1"/>
    <row r="599" s="6" customFormat="1"/>
    <row r="600" s="6" customFormat="1"/>
    <row r="601" s="6" customFormat="1"/>
    <row r="602" s="6" customFormat="1"/>
    <row r="603" s="6" customFormat="1"/>
    <row r="604" s="6" customFormat="1"/>
    <row r="605" s="6" customFormat="1"/>
    <row r="606" s="6" customFormat="1"/>
    <row r="607" s="6" customFormat="1"/>
    <row r="608" s="6" customFormat="1"/>
    <row r="609" s="6" customFormat="1"/>
    <row r="610" s="6" customFormat="1"/>
    <row r="611" s="6" customFormat="1"/>
    <row r="612" s="6" customFormat="1"/>
    <row r="613" s="6" customFormat="1"/>
    <row r="614" s="6" customFormat="1"/>
    <row r="615" s="6" customFormat="1"/>
    <row r="616" s="6" customFormat="1"/>
    <row r="617" s="6" customFormat="1"/>
    <row r="618" s="6" customFormat="1"/>
    <row r="619" s="6" customFormat="1"/>
    <row r="620" s="6" customFormat="1"/>
    <row r="621" s="6" customFormat="1"/>
    <row r="622" s="6" customFormat="1"/>
    <row r="623" s="6" customFormat="1"/>
    <row r="624" s="6" customFormat="1"/>
    <row r="625" s="6" customFormat="1"/>
    <row r="626" s="6" customFormat="1"/>
    <row r="627" s="6" customFormat="1"/>
    <row r="628" s="6" customFormat="1"/>
    <row r="629" s="6" customFormat="1"/>
    <row r="630" s="6" customFormat="1"/>
    <row r="631" s="6" customFormat="1"/>
    <row r="632" s="6" customFormat="1"/>
    <row r="633" s="6" customFormat="1"/>
    <row r="634" s="6" customFormat="1"/>
    <row r="635" s="6" customFormat="1"/>
    <row r="636" s="6" customFormat="1"/>
    <row r="637" s="6" customFormat="1"/>
    <row r="638" s="6" customFormat="1"/>
    <row r="639" s="6" customFormat="1"/>
    <row r="640" s="6" customFormat="1"/>
    <row r="641" s="6" customFormat="1"/>
    <row r="642" s="6" customFormat="1"/>
    <row r="643" s="6" customFormat="1"/>
    <row r="644" s="6" customFormat="1"/>
    <row r="645" s="6" customFormat="1"/>
    <row r="646" s="6" customFormat="1"/>
    <row r="647" s="6" customFormat="1"/>
    <row r="648" s="6" customFormat="1"/>
    <row r="649" s="6" customFormat="1"/>
    <row r="650" s="6" customFormat="1"/>
    <row r="651" s="6" customFormat="1"/>
    <row r="652" s="6" customFormat="1"/>
    <row r="653" s="6" customFormat="1"/>
    <row r="654" s="6" customFormat="1"/>
    <row r="655" s="6" customFormat="1"/>
    <row r="656" s="6" customFormat="1"/>
    <row r="657" s="6" customFormat="1"/>
    <row r="658" s="6" customFormat="1"/>
    <row r="659" s="6" customFormat="1"/>
    <row r="660" s="6" customFormat="1"/>
    <row r="661" s="6" customFormat="1"/>
    <row r="662" s="6" customFormat="1"/>
    <row r="663" s="6" customFormat="1"/>
    <row r="664" s="6" customFormat="1"/>
    <row r="665" s="6" customFormat="1"/>
    <row r="666" s="6" customFormat="1"/>
    <row r="667" s="6" customFormat="1"/>
    <row r="668" s="6" customFormat="1"/>
    <row r="669" s="6" customFormat="1"/>
    <row r="670" s="6" customFormat="1"/>
    <row r="671" s="6" customFormat="1"/>
    <row r="672" s="6" customFormat="1"/>
    <row r="673" s="6" customFormat="1"/>
    <row r="674" s="6" customFormat="1"/>
    <row r="675" s="6" customFormat="1"/>
    <row r="676" s="6" customFormat="1"/>
    <row r="677" s="6" customFormat="1"/>
    <row r="678" s="6" customFormat="1"/>
    <row r="679" s="6" customFormat="1"/>
    <row r="680" s="6" customFormat="1"/>
    <row r="681" s="6" customFormat="1"/>
    <row r="682" s="6" customFormat="1"/>
    <row r="683" s="6" customFormat="1"/>
    <row r="684" s="6" customFormat="1"/>
    <row r="685" s="6" customFormat="1"/>
    <row r="686" s="6" customFormat="1"/>
    <row r="687" s="6" customFormat="1"/>
    <row r="688" s="6" customFormat="1"/>
    <row r="689" s="6" customFormat="1"/>
    <row r="690" s="6" customFormat="1"/>
    <row r="691" s="6" customFormat="1"/>
    <row r="692" s="6" customFormat="1"/>
    <row r="693" s="6" customFormat="1"/>
    <row r="694" s="6" customFormat="1"/>
    <row r="695" s="6" customFormat="1"/>
    <row r="696" s="6" customFormat="1"/>
    <row r="697" s="6" customFormat="1"/>
    <row r="698" s="6" customFormat="1"/>
    <row r="699" s="6" customFormat="1"/>
    <row r="700" s="6" customFormat="1"/>
    <row r="701" s="6" customFormat="1"/>
    <row r="702" s="6" customFormat="1"/>
    <row r="703" s="6" customFormat="1"/>
    <row r="704" s="6" customFormat="1"/>
    <row r="705" s="6" customFormat="1"/>
    <row r="706" s="6" customFormat="1"/>
    <row r="707" s="6" customFormat="1"/>
    <row r="708" s="6" customFormat="1"/>
    <row r="709" s="6" customFormat="1"/>
    <row r="710" s="6" customFormat="1"/>
    <row r="711" s="6" customFormat="1"/>
    <row r="712" s="6" customFormat="1"/>
    <row r="713" s="6" customFormat="1"/>
    <row r="714" s="6" customFormat="1"/>
    <row r="715" s="6" customFormat="1"/>
    <row r="716" s="6" customFormat="1"/>
    <row r="717" s="6" customFormat="1"/>
    <row r="718" s="6" customFormat="1"/>
    <row r="719" s="6" customFormat="1"/>
    <row r="720" s="6" customFormat="1"/>
    <row r="721" s="6" customFormat="1"/>
    <row r="722" s="6" customFormat="1"/>
    <row r="723" s="6" customFormat="1"/>
    <row r="724" s="6" customFormat="1"/>
    <row r="725" s="6" customFormat="1"/>
    <row r="726" s="6" customFormat="1"/>
    <row r="727" s="6" customFormat="1"/>
    <row r="728" s="6" customFormat="1"/>
    <row r="729" s="6" customFormat="1"/>
    <row r="730" s="6" customFormat="1"/>
    <row r="731" s="6" customFormat="1"/>
    <row r="732" s="6" customFormat="1"/>
    <row r="733" s="6" customFormat="1"/>
    <row r="734" s="6" customFormat="1"/>
    <row r="735" s="6" customFormat="1"/>
  </sheetData>
  <mergeCells count="1">
    <mergeCell ref="B2:D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249977111117893"/>
  </sheetPr>
  <dimension ref="A1:IX260"/>
  <sheetViews>
    <sheetView zoomScale="67" zoomScaleNormal="67" workbookViewId="0">
      <selection activeCell="D7" sqref="D7"/>
    </sheetView>
  </sheetViews>
  <sheetFormatPr baseColWidth="10" defaultColWidth="11.42578125" defaultRowHeight="15"/>
  <cols>
    <col min="2" max="2" width="40.42578125" customWidth="1"/>
    <col min="3" max="3" width="74.85546875" hidden="1" customWidth="1"/>
    <col min="4" max="4" width="147.85546875" customWidth="1"/>
    <col min="5" max="5" width="26.140625" style="116" customWidth="1"/>
    <col min="11" max="258" width="11.42578125" style="6"/>
  </cols>
  <sheetData>
    <row r="1" spans="1:10" s="6" customFormat="1">
      <c r="E1" s="123"/>
    </row>
    <row r="2" spans="1:10" ht="33.75">
      <c r="A2" s="6"/>
      <c r="B2" s="292" t="s">
        <v>214</v>
      </c>
      <c r="C2" s="292"/>
      <c r="D2" s="292"/>
      <c r="E2" s="292"/>
      <c r="F2" s="6"/>
      <c r="G2" s="6"/>
      <c r="H2" s="6"/>
      <c r="I2" s="6"/>
      <c r="J2" s="6"/>
    </row>
    <row r="3" spans="1:10">
      <c r="A3" s="6"/>
      <c r="B3" s="95"/>
      <c r="C3" s="95"/>
      <c r="D3" s="95"/>
      <c r="E3" s="123"/>
      <c r="F3" s="6"/>
      <c r="G3" s="6"/>
      <c r="H3" s="6"/>
      <c r="I3" s="6"/>
      <c r="J3" s="6"/>
    </row>
    <row r="4" spans="1:10" ht="60">
      <c r="A4" s="6"/>
      <c r="B4" s="24"/>
      <c r="C4" s="96" t="s">
        <v>215</v>
      </c>
      <c r="D4" s="96" t="s">
        <v>216</v>
      </c>
      <c r="E4" s="123"/>
      <c r="F4" s="6"/>
      <c r="G4" s="6"/>
      <c r="H4" s="6"/>
      <c r="I4" s="6"/>
      <c r="J4" s="6"/>
    </row>
    <row r="5" spans="1:10" ht="76.5" customHeight="1">
      <c r="A5" s="25" t="s">
        <v>217</v>
      </c>
      <c r="B5" s="97" t="s">
        <v>218</v>
      </c>
      <c r="C5" s="98" t="s">
        <v>219</v>
      </c>
      <c r="D5" s="99" t="s">
        <v>220</v>
      </c>
      <c r="E5" s="124">
        <v>0.2</v>
      </c>
      <c r="F5" s="6"/>
      <c r="G5" s="6"/>
      <c r="H5" s="6"/>
      <c r="I5" s="6"/>
      <c r="J5" s="6"/>
    </row>
    <row r="6" spans="1:10" ht="99">
      <c r="A6" s="25" t="s">
        <v>221</v>
      </c>
      <c r="B6" s="100" t="s">
        <v>221</v>
      </c>
      <c r="C6" s="101" t="s">
        <v>222</v>
      </c>
      <c r="D6" s="102" t="s">
        <v>223</v>
      </c>
      <c r="E6" s="124">
        <v>0.4</v>
      </c>
      <c r="F6" s="6"/>
      <c r="G6" s="6"/>
      <c r="H6" s="6"/>
      <c r="I6" s="6"/>
      <c r="J6" s="6"/>
    </row>
    <row r="7" spans="1:10" ht="66">
      <c r="A7" s="25" t="s">
        <v>224</v>
      </c>
      <c r="B7" s="103" t="s">
        <v>225</v>
      </c>
      <c r="C7" s="101" t="s">
        <v>226</v>
      </c>
      <c r="D7" s="102" t="s">
        <v>157</v>
      </c>
      <c r="E7" s="124">
        <v>0.6</v>
      </c>
      <c r="F7" s="6"/>
      <c r="G7" s="6"/>
      <c r="H7" s="6"/>
      <c r="I7" s="6"/>
      <c r="J7" s="6"/>
    </row>
    <row r="8" spans="1:10" ht="66">
      <c r="A8" s="25" t="s">
        <v>227</v>
      </c>
      <c r="B8" s="104" t="s">
        <v>228</v>
      </c>
      <c r="C8" s="101" t="s">
        <v>229</v>
      </c>
      <c r="D8" s="102" t="s">
        <v>230</v>
      </c>
      <c r="E8" s="124">
        <v>0.8</v>
      </c>
      <c r="F8" s="6"/>
      <c r="G8" s="6"/>
      <c r="H8" s="6"/>
      <c r="I8" s="6"/>
      <c r="J8" s="6"/>
    </row>
    <row r="9" spans="1:10" ht="66">
      <c r="A9" s="25" t="s">
        <v>231</v>
      </c>
      <c r="B9" s="105" t="s">
        <v>232</v>
      </c>
      <c r="C9" s="101" t="s">
        <v>233</v>
      </c>
      <c r="D9" s="102" t="s">
        <v>234</v>
      </c>
      <c r="E9" s="124">
        <v>1</v>
      </c>
      <c r="F9" s="6"/>
      <c r="G9" s="6"/>
      <c r="H9" s="6"/>
      <c r="I9" s="6"/>
      <c r="J9" s="6"/>
    </row>
    <row r="10" spans="1:10" ht="20.25">
      <c r="A10" s="25"/>
      <c r="B10" s="25"/>
      <c r="C10" s="26"/>
      <c r="D10" s="26"/>
      <c r="E10" s="123"/>
      <c r="F10" s="6"/>
      <c r="G10" s="6"/>
      <c r="H10" s="6"/>
      <c r="I10" s="6"/>
      <c r="J10" s="6"/>
    </row>
    <row r="11" spans="1:10" ht="60">
      <c r="A11" s="25"/>
      <c r="B11" s="24"/>
      <c r="C11" s="96" t="s">
        <v>215</v>
      </c>
      <c r="D11" s="96" t="s">
        <v>235</v>
      </c>
      <c r="E11" s="123"/>
      <c r="F11" s="6"/>
      <c r="G11" s="6"/>
      <c r="H11" s="6"/>
      <c r="I11" s="6"/>
      <c r="J11" s="6"/>
    </row>
    <row r="12" spans="1:10" ht="79.5" customHeight="1">
      <c r="A12" s="25"/>
      <c r="B12" s="97" t="s">
        <v>218</v>
      </c>
      <c r="C12" s="98" t="s">
        <v>219</v>
      </c>
      <c r="D12" s="132" t="s">
        <v>236</v>
      </c>
      <c r="E12" s="124">
        <v>0.2</v>
      </c>
      <c r="F12" s="6"/>
      <c r="G12" s="6"/>
      <c r="H12" s="6"/>
      <c r="I12" s="6"/>
      <c r="J12" s="6"/>
    </row>
    <row r="13" spans="1:10" ht="33">
      <c r="A13" s="25"/>
      <c r="B13" s="100" t="s">
        <v>221</v>
      </c>
      <c r="C13" s="101" t="s">
        <v>222</v>
      </c>
      <c r="D13" s="132" t="s">
        <v>237</v>
      </c>
      <c r="E13" s="124">
        <v>0.4</v>
      </c>
      <c r="F13" s="6"/>
      <c r="G13" s="6"/>
      <c r="H13" s="6"/>
      <c r="I13" s="6"/>
      <c r="J13" s="6"/>
    </row>
    <row r="14" spans="1:10" ht="33">
      <c r="A14" s="25"/>
      <c r="B14" s="103" t="s">
        <v>225</v>
      </c>
      <c r="C14" s="101" t="s">
        <v>226</v>
      </c>
      <c r="D14" s="132" t="s">
        <v>238</v>
      </c>
      <c r="E14" s="124">
        <v>0.6</v>
      </c>
      <c r="F14" s="6"/>
      <c r="G14" s="6"/>
      <c r="H14" s="6"/>
      <c r="I14" s="6"/>
      <c r="J14" s="6"/>
    </row>
    <row r="15" spans="1:10" ht="33">
      <c r="A15" s="25"/>
      <c r="B15" s="104" t="s">
        <v>228</v>
      </c>
      <c r="C15" s="101" t="s">
        <v>229</v>
      </c>
      <c r="D15" s="132" t="s">
        <v>239</v>
      </c>
      <c r="E15" s="124">
        <v>0.8</v>
      </c>
      <c r="F15" s="6"/>
      <c r="G15" s="6"/>
      <c r="H15" s="6"/>
      <c r="I15" s="6"/>
      <c r="J15" s="6"/>
    </row>
    <row r="16" spans="1:10" ht="46.5" customHeight="1">
      <c r="A16" s="25"/>
      <c r="B16" s="105" t="s">
        <v>232</v>
      </c>
      <c r="C16" s="101" t="s">
        <v>233</v>
      </c>
      <c r="D16" s="132" t="s">
        <v>240</v>
      </c>
      <c r="E16" s="124">
        <v>1</v>
      </c>
      <c r="F16" s="6"/>
      <c r="G16" s="6"/>
      <c r="H16" s="6"/>
      <c r="I16" s="6"/>
      <c r="J16" s="6"/>
    </row>
    <row r="17" spans="1:10" ht="20.25">
      <c r="A17" s="25"/>
      <c r="B17" s="25"/>
      <c r="C17" s="26"/>
      <c r="D17" s="26"/>
      <c r="E17" s="123"/>
      <c r="F17" s="6"/>
      <c r="G17" s="6"/>
      <c r="H17" s="6"/>
      <c r="I17" s="6"/>
      <c r="J17" s="6"/>
    </row>
    <row r="18" spans="1:10" ht="16.5">
      <c r="A18" s="25"/>
      <c r="B18" s="27"/>
      <c r="C18" s="27"/>
      <c r="D18" s="27"/>
      <c r="E18" s="123"/>
      <c r="F18" s="6"/>
      <c r="G18" s="6"/>
      <c r="H18" s="6"/>
      <c r="I18" s="6"/>
      <c r="J18" s="6"/>
    </row>
    <row r="19" spans="1:10" ht="60">
      <c r="A19" s="25"/>
      <c r="B19" s="24"/>
      <c r="C19" s="96" t="s">
        <v>215</v>
      </c>
      <c r="D19" s="96" t="s">
        <v>134</v>
      </c>
      <c r="E19" s="123"/>
      <c r="F19" s="6"/>
      <c r="G19" s="6"/>
      <c r="H19" s="6"/>
      <c r="I19" s="6"/>
      <c r="J19" s="6"/>
    </row>
    <row r="20" spans="1:10" ht="57.75" customHeight="1">
      <c r="A20" s="25"/>
      <c r="B20" s="97" t="s">
        <v>218</v>
      </c>
      <c r="C20" s="98" t="s">
        <v>219</v>
      </c>
      <c r="D20" s="132" t="s">
        <v>241</v>
      </c>
      <c r="E20" s="124">
        <v>0.2</v>
      </c>
      <c r="F20" s="6"/>
      <c r="G20" s="6"/>
      <c r="H20" s="6"/>
      <c r="I20" s="6"/>
      <c r="J20" s="6"/>
    </row>
    <row r="21" spans="1:10" ht="54" customHeight="1">
      <c r="A21" s="25"/>
      <c r="B21" s="100" t="s">
        <v>221</v>
      </c>
      <c r="C21" s="101" t="s">
        <v>222</v>
      </c>
      <c r="D21" s="132" t="s">
        <v>242</v>
      </c>
      <c r="E21" s="124">
        <v>0.4</v>
      </c>
      <c r="F21" s="6"/>
      <c r="G21" s="6"/>
      <c r="H21" s="6"/>
      <c r="I21" s="6"/>
      <c r="J21" s="6"/>
    </row>
    <row r="22" spans="1:10" ht="64.5" customHeight="1">
      <c r="A22" s="25"/>
      <c r="B22" s="103" t="s">
        <v>225</v>
      </c>
      <c r="C22" s="101" t="s">
        <v>226</v>
      </c>
      <c r="D22" s="132" t="s">
        <v>139</v>
      </c>
      <c r="E22" s="124">
        <v>0.6</v>
      </c>
      <c r="F22" s="6"/>
      <c r="G22" s="6"/>
      <c r="H22" s="6"/>
      <c r="I22" s="6"/>
      <c r="J22" s="6"/>
    </row>
    <row r="23" spans="1:10" ht="51.75" customHeight="1">
      <c r="A23" s="25"/>
      <c r="B23" s="104" t="s">
        <v>228</v>
      </c>
      <c r="C23" s="101" t="s">
        <v>229</v>
      </c>
      <c r="D23" s="132" t="s">
        <v>243</v>
      </c>
      <c r="E23" s="124">
        <v>0.8</v>
      </c>
      <c r="F23" s="6"/>
      <c r="G23" s="6"/>
      <c r="H23" s="6"/>
      <c r="I23" s="6"/>
      <c r="J23" s="6"/>
    </row>
    <row r="24" spans="1:10" ht="51.75" customHeight="1">
      <c r="A24" s="25"/>
      <c r="B24" s="105" t="s">
        <v>232</v>
      </c>
      <c r="C24" s="101" t="s">
        <v>233</v>
      </c>
      <c r="D24" s="132" t="s">
        <v>244</v>
      </c>
      <c r="E24" s="124">
        <v>1</v>
      </c>
      <c r="F24" s="6"/>
      <c r="G24" s="6"/>
      <c r="H24" s="6"/>
      <c r="I24" s="6"/>
      <c r="J24" s="6"/>
    </row>
    <row r="25" spans="1:10" ht="16.5">
      <c r="A25" s="25"/>
      <c r="B25" s="27"/>
      <c r="C25" s="27"/>
      <c r="D25" s="27"/>
      <c r="E25" s="123"/>
      <c r="F25" s="6"/>
      <c r="G25" s="6"/>
      <c r="H25" s="6"/>
      <c r="I25" s="6"/>
      <c r="J25" s="6"/>
    </row>
    <row r="26" spans="1:10" ht="16.5">
      <c r="A26" s="25"/>
      <c r="B26" s="27"/>
      <c r="C26" s="27"/>
      <c r="D26" s="27"/>
      <c r="E26" s="123"/>
      <c r="F26" s="6"/>
      <c r="G26" s="6"/>
      <c r="H26" s="6"/>
      <c r="I26" s="6"/>
      <c r="J26" s="6"/>
    </row>
    <row r="27" spans="1:10" ht="16.5">
      <c r="A27" s="25"/>
      <c r="B27" s="27"/>
      <c r="C27" s="27"/>
      <c r="D27" s="27"/>
      <c r="E27" s="123"/>
      <c r="F27" s="6"/>
      <c r="G27" s="6"/>
      <c r="H27" s="6"/>
      <c r="I27" s="6"/>
      <c r="J27" s="6"/>
    </row>
    <row r="28" spans="1:10" ht="16.5">
      <c r="A28" s="25"/>
      <c r="B28" s="27"/>
      <c r="C28" s="27"/>
      <c r="D28" s="27"/>
      <c r="E28" s="123"/>
      <c r="F28" s="6"/>
      <c r="G28" s="6"/>
      <c r="H28" s="6"/>
      <c r="I28" s="6"/>
      <c r="J28" s="6"/>
    </row>
    <row r="29" spans="1:10" ht="60">
      <c r="A29" s="25"/>
      <c r="B29" s="24"/>
      <c r="C29" s="96" t="s">
        <v>215</v>
      </c>
      <c r="D29" s="96" t="s">
        <v>245</v>
      </c>
      <c r="E29" s="123"/>
      <c r="F29" s="6"/>
      <c r="G29" s="6"/>
      <c r="H29" s="6"/>
      <c r="I29" s="6"/>
      <c r="J29" s="6"/>
    </row>
    <row r="30" spans="1:10" ht="75.75" customHeight="1">
      <c r="A30" s="25"/>
      <c r="B30" s="97" t="s">
        <v>218</v>
      </c>
      <c r="C30" s="98" t="s">
        <v>219</v>
      </c>
      <c r="D30" s="132" t="s">
        <v>246</v>
      </c>
      <c r="E30" s="124">
        <v>0.2</v>
      </c>
      <c r="F30" s="6"/>
      <c r="G30" s="6"/>
      <c r="H30" s="6"/>
      <c r="I30" s="6"/>
      <c r="J30" s="6"/>
    </row>
    <row r="31" spans="1:10" ht="65.25" customHeight="1">
      <c r="A31" s="25"/>
      <c r="B31" s="100" t="s">
        <v>221</v>
      </c>
      <c r="C31" s="101" t="s">
        <v>222</v>
      </c>
      <c r="D31" s="132" t="s">
        <v>247</v>
      </c>
      <c r="E31" s="124">
        <v>0.4</v>
      </c>
      <c r="F31" s="6"/>
      <c r="G31" s="6"/>
      <c r="H31" s="6"/>
      <c r="I31" s="6"/>
      <c r="J31" s="6"/>
    </row>
    <row r="32" spans="1:10" ht="57" customHeight="1">
      <c r="A32" s="25"/>
      <c r="B32" s="103" t="s">
        <v>225</v>
      </c>
      <c r="C32" s="101" t="s">
        <v>226</v>
      </c>
      <c r="D32" s="132" t="s">
        <v>248</v>
      </c>
      <c r="E32" s="124">
        <v>0.6</v>
      </c>
      <c r="F32" s="6"/>
      <c r="G32" s="6"/>
      <c r="H32" s="6"/>
      <c r="I32" s="6"/>
      <c r="J32" s="6"/>
    </row>
    <row r="33" spans="1:10" ht="66.75" customHeight="1">
      <c r="A33" s="25"/>
      <c r="B33" s="104" t="s">
        <v>228</v>
      </c>
      <c r="C33" s="101" t="s">
        <v>229</v>
      </c>
      <c r="D33" s="132" t="s">
        <v>249</v>
      </c>
      <c r="E33" s="124">
        <v>0.8</v>
      </c>
      <c r="F33" s="6"/>
      <c r="G33" s="6"/>
      <c r="H33" s="6"/>
      <c r="I33" s="6"/>
      <c r="J33" s="6"/>
    </row>
    <row r="34" spans="1:10" ht="79.5" customHeight="1">
      <c r="A34" s="25"/>
      <c r="B34" s="105" t="s">
        <v>232</v>
      </c>
      <c r="C34" s="101" t="s">
        <v>233</v>
      </c>
      <c r="D34" s="132" t="s">
        <v>250</v>
      </c>
      <c r="E34" s="124">
        <v>1</v>
      </c>
      <c r="F34" s="6"/>
      <c r="G34" s="6"/>
      <c r="H34" s="6"/>
      <c r="I34" s="6"/>
      <c r="J34" s="6"/>
    </row>
    <row r="35" spans="1:10">
      <c r="A35" s="25"/>
      <c r="B35" s="25"/>
      <c r="C35" s="25" t="s">
        <v>251</v>
      </c>
      <c r="D35" s="25" t="s">
        <v>252</v>
      </c>
      <c r="E35" s="123"/>
      <c r="F35" s="6"/>
      <c r="G35" s="6"/>
      <c r="H35" s="6"/>
      <c r="I35" s="6"/>
      <c r="J35" s="6"/>
    </row>
    <row r="36" spans="1:10">
      <c r="A36" s="25"/>
      <c r="B36" s="25"/>
      <c r="C36" s="25"/>
      <c r="D36" s="25"/>
      <c r="E36" s="123"/>
      <c r="F36" s="6"/>
      <c r="G36" s="6"/>
      <c r="H36" s="6"/>
      <c r="I36" s="6"/>
      <c r="J36" s="6"/>
    </row>
    <row r="37" spans="1:10">
      <c r="A37" s="25"/>
      <c r="B37" s="25"/>
      <c r="C37" s="25"/>
      <c r="D37" s="25"/>
      <c r="E37" s="123"/>
      <c r="F37" s="6"/>
      <c r="G37" s="6"/>
      <c r="H37" s="6"/>
      <c r="I37" s="6"/>
      <c r="J37" s="6"/>
    </row>
    <row r="38" spans="1:10" ht="60">
      <c r="A38" s="25"/>
      <c r="B38" s="24"/>
      <c r="C38" s="96" t="s">
        <v>215</v>
      </c>
      <c r="D38" s="96" t="s">
        <v>253</v>
      </c>
      <c r="E38" s="123"/>
      <c r="F38" s="6"/>
      <c r="G38" s="6"/>
      <c r="H38" s="6"/>
      <c r="I38" s="6"/>
      <c r="J38" s="6"/>
    </row>
    <row r="39" spans="1:10" ht="99">
      <c r="A39" s="25"/>
      <c r="B39" s="97" t="s">
        <v>218</v>
      </c>
      <c r="C39" s="98" t="s">
        <v>219</v>
      </c>
      <c r="D39" s="133" t="s">
        <v>254</v>
      </c>
      <c r="E39" s="124">
        <v>0.2</v>
      </c>
      <c r="F39" s="6"/>
      <c r="G39" s="6"/>
      <c r="H39" s="6"/>
      <c r="I39" s="6"/>
      <c r="J39" s="6"/>
    </row>
    <row r="40" spans="1:10" ht="99">
      <c r="A40" s="25"/>
      <c r="B40" s="100" t="s">
        <v>221</v>
      </c>
      <c r="C40" s="101" t="s">
        <v>222</v>
      </c>
      <c r="D40" s="133" t="s">
        <v>255</v>
      </c>
      <c r="E40" s="124">
        <v>0.4</v>
      </c>
      <c r="F40" s="6"/>
      <c r="G40" s="6"/>
      <c r="H40" s="6"/>
      <c r="I40" s="6"/>
      <c r="J40" s="6"/>
    </row>
    <row r="41" spans="1:10" ht="99">
      <c r="A41" s="25"/>
      <c r="B41" s="103" t="s">
        <v>225</v>
      </c>
      <c r="C41" s="101" t="s">
        <v>226</v>
      </c>
      <c r="D41" s="133" t="s">
        <v>256</v>
      </c>
      <c r="E41" s="124">
        <v>0.6</v>
      </c>
      <c r="F41" s="6"/>
      <c r="G41" s="6"/>
      <c r="H41" s="6"/>
      <c r="I41" s="6"/>
      <c r="J41" s="6"/>
    </row>
    <row r="42" spans="1:10" ht="99">
      <c r="A42" s="25"/>
      <c r="B42" s="104" t="s">
        <v>228</v>
      </c>
      <c r="C42" s="101" t="s">
        <v>229</v>
      </c>
      <c r="D42" s="133" t="s">
        <v>257</v>
      </c>
      <c r="E42" s="124">
        <v>0.8</v>
      </c>
      <c r="F42" s="6"/>
      <c r="G42" s="6"/>
      <c r="H42" s="6"/>
      <c r="I42" s="6"/>
      <c r="J42" s="6"/>
    </row>
    <row r="43" spans="1:10" ht="99">
      <c r="A43" s="25"/>
      <c r="B43" s="105" t="s">
        <v>232</v>
      </c>
      <c r="C43" s="101" t="s">
        <v>233</v>
      </c>
      <c r="D43" s="133" t="s">
        <v>258</v>
      </c>
      <c r="E43" s="124">
        <v>1</v>
      </c>
      <c r="F43" s="6"/>
      <c r="G43" s="6"/>
      <c r="H43" s="6"/>
      <c r="I43" s="6"/>
      <c r="J43" s="6"/>
    </row>
    <row r="44" spans="1:10">
      <c r="A44" s="25"/>
      <c r="B44" s="25"/>
      <c r="C44" s="25"/>
      <c r="D44" s="25"/>
      <c r="E44" s="123"/>
      <c r="F44" s="6"/>
      <c r="G44" s="6"/>
      <c r="H44" s="6"/>
      <c r="I44" s="6"/>
      <c r="J44" s="6"/>
    </row>
    <row r="45" spans="1:10" ht="56.25" customHeight="1">
      <c r="A45" s="25"/>
      <c r="B45" s="25"/>
      <c r="C45" s="25"/>
      <c r="D45" s="96" t="s">
        <v>259</v>
      </c>
      <c r="E45" s="123"/>
      <c r="F45" s="6"/>
      <c r="G45" s="6"/>
      <c r="H45" s="6"/>
      <c r="I45" s="6"/>
      <c r="J45" s="6"/>
    </row>
    <row r="46" spans="1:10" ht="94.5" customHeight="1">
      <c r="A46" s="25"/>
      <c r="B46" s="104" t="s">
        <v>228</v>
      </c>
      <c r="C46" s="25"/>
      <c r="D46" s="102" t="s">
        <v>260</v>
      </c>
      <c r="E46" s="124">
        <v>0.8</v>
      </c>
      <c r="F46" s="6"/>
      <c r="G46" s="6"/>
      <c r="H46" s="6"/>
      <c r="I46" s="6"/>
      <c r="J46" s="6"/>
    </row>
    <row r="47" spans="1:10" ht="105.75" customHeight="1">
      <c r="A47" s="25"/>
      <c r="B47" s="105" t="s">
        <v>232</v>
      </c>
      <c r="C47" s="26"/>
      <c r="D47" s="102" t="s">
        <v>261</v>
      </c>
      <c r="E47" s="124">
        <v>1</v>
      </c>
      <c r="F47" s="6"/>
      <c r="G47" s="6"/>
      <c r="H47" s="6"/>
      <c r="I47" s="6"/>
      <c r="J47" s="6"/>
    </row>
    <row r="48" spans="1:10">
      <c r="A48" s="25"/>
      <c r="B48" s="22"/>
      <c r="C48" s="22"/>
      <c r="D48" s="22"/>
      <c r="E48" s="123"/>
      <c r="F48" s="6"/>
      <c r="G48" s="6"/>
      <c r="H48" s="6"/>
      <c r="I48" s="6"/>
      <c r="J48" s="6"/>
    </row>
    <row r="49" spans="1:10">
      <c r="A49" s="25"/>
      <c r="B49" s="22"/>
      <c r="C49" s="22"/>
      <c r="D49" s="22"/>
      <c r="E49" s="123"/>
      <c r="F49" s="6"/>
      <c r="G49" s="6"/>
      <c r="H49" s="6"/>
      <c r="I49" s="6"/>
      <c r="J49" s="6"/>
    </row>
    <row r="50" spans="1:10" ht="20.25">
      <c r="A50" s="25"/>
      <c r="B50" s="25"/>
      <c r="C50" s="26"/>
      <c r="D50" s="26"/>
      <c r="E50" s="123"/>
      <c r="F50" s="6"/>
      <c r="G50" s="6"/>
      <c r="H50" s="6"/>
      <c r="I50" s="6"/>
      <c r="J50" s="6"/>
    </row>
    <row r="51" spans="1:10" ht="46.5" customHeight="1">
      <c r="A51" s="25"/>
      <c r="B51" s="25"/>
      <c r="C51" s="25"/>
      <c r="D51" s="96" t="s">
        <v>262</v>
      </c>
      <c r="E51" s="123"/>
      <c r="F51" s="6"/>
      <c r="G51" s="6"/>
      <c r="H51" s="6"/>
      <c r="I51" s="6"/>
      <c r="J51" s="6"/>
    </row>
    <row r="52" spans="1:10" ht="90" customHeight="1">
      <c r="A52" s="25"/>
      <c r="B52" s="104" t="s">
        <v>228</v>
      </c>
      <c r="C52" s="25"/>
      <c r="D52" s="102" t="s">
        <v>263</v>
      </c>
      <c r="E52" s="124">
        <v>0.8</v>
      </c>
      <c r="F52" s="6"/>
      <c r="G52" s="6"/>
      <c r="H52" s="6"/>
      <c r="I52" s="6"/>
      <c r="J52" s="6"/>
    </row>
    <row r="53" spans="1:10" ht="66">
      <c r="A53" s="25"/>
      <c r="B53" s="105" t="s">
        <v>232</v>
      </c>
      <c r="C53" s="26"/>
      <c r="D53" s="102" t="s">
        <v>264</v>
      </c>
      <c r="E53" s="124">
        <v>1</v>
      </c>
      <c r="F53" s="6"/>
      <c r="G53" s="6"/>
      <c r="H53" s="6"/>
      <c r="I53" s="6"/>
      <c r="J53" s="6"/>
    </row>
    <row r="54" spans="1:10" ht="20.25">
      <c r="A54" s="25"/>
      <c r="B54" s="25"/>
      <c r="C54" s="26"/>
      <c r="D54" s="26"/>
      <c r="E54" s="123"/>
      <c r="F54" s="6"/>
      <c r="G54" s="6"/>
      <c r="H54" s="6"/>
      <c r="I54" s="6"/>
      <c r="J54" s="6"/>
    </row>
    <row r="55" spans="1:10" ht="20.25">
      <c r="A55" s="25"/>
      <c r="B55" s="25"/>
      <c r="C55" s="26"/>
      <c r="D55" s="26"/>
      <c r="E55" s="123"/>
      <c r="F55" s="6"/>
      <c r="G55" s="6"/>
      <c r="H55" s="6"/>
      <c r="I55" s="6"/>
      <c r="J55" s="6"/>
    </row>
    <row r="56" spans="1:10" ht="20.25">
      <c r="A56" s="25"/>
      <c r="B56" s="25"/>
      <c r="C56" s="26"/>
      <c r="D56" s="26"/>
      <c r="E56" s="123"/>
      <c r="F56" s="6"/>
      <c r="G56" s="6"/>
      <c r="H56" s="6"/>
      <c r="I56" s="6"/>
      <c r="J56" s="6"/>
    </row>
    <row r="57" spans="1:10" ht="20.25">
      <c r="A57" s="25"/>
      <c r="B57" s="25"/>
      <c r="C57" s="26"/>
      <c r="D57" s="26"/>
      <c r="E57" s="123"/>
      <c r="F57" s="6"/>
      <c r="G57" s="6"/>
      <c r="H57" s="6"/>
      <c r="I57" s="6"/>
      <c r="J57" s="6"/>
    </row>
    <row r="58" spans="1:10" ht="20.25">
      <c r="A58" s="25"/>
      <c r="B58" s="25"/>
      <c r="C58" s="26"/>
      <c r="D58" s="26"/>
      <c r="E58" s="123"/>
      <c r="F58" s="6"/>
      <c r="G58" s="6"/>
      <c r="H58" s="6"/>
      <c r="I58" s="6"/>
      <c r="J58" s="6"/>
    </row>
    <row r="59" spans="1:10" ht="20.25">
      <c r="A59" s="25"/>
      <c r="B59" s="25"/>
      <c r="C59" s="26"/>
      <c r="D59" s="26"/>
      <c r="E59" s="123"/>
      <c r="F59" s="6"/>
      <c r="G59" s="6"/>
      <c r="H59" s="6"/>
      <c r="I59" s="6"/>
      <c r="J59" s="6"/>
    </row>
    <row r="60" spans="1:10" ht="20.25">
      <c r="A60" s="25"/>
      <c r="B60" s="25"/>
      <c r="C60" s="26"/>
      <c r="D60" s="26"/>
      <c r="E60" s="123"/>
      <c r="F60" s="6"/>
      <c r="G60" s="6"/>
      <c r="H60" s="6"/>
      <c r="I60" s="6"/>
      <c r="J60" s="6"/>
    </row>
    <row r="61" spans="1:10" ht="20.25">
      <c r="A61" s="25"/>
      <c r="B61" s="25"/>
      <c r="C61" s="26"/>
      <c r="D61" s="26"/>
      <c r="E61" s="123"/>
      <c r="F61" s="6"/>
      <c r="G61" s="6"/>
      <c r="H61" s="6"/>
      <c r="I61" s="6"/>
      <c r="J61" s="6"/>
    </row>
    <row r="62" spans="1:10" ht="20.25">
      <c r="A62" s="25"/>
      <c r="B62" s="25"/>
      <c r="C62" s="26"/>
      <c r="D62" s="26"/>
      <c r="E62" s="123"/>
      <c r="F62" s="6"/>
      <c r="G62" s="6"/>
      <c r="H62" s="6"/>
      <c r="I62" s="6"/>
      <c r="J62" s="6"/>
    </row>
    <row r="63" spans="1:10" ht="20.25">
      <c r="A63" s="25"/>
      <c r="B63" s="25"/>
      <c r="C63" s="26"/>
      <c r="D63" s="26"/>
      <c r="E63" s="123"/>
      <c r="F63" s="6"/>
      <c r="G63" s="6"/>
      <c r="H63" s="6"/>
      <c r="I63" s="6"/>
      <c r="J63" s="6"/>
    </row>
    <row r="64" spans="1:10" ht="20.25">
      <c r="A64" s="25"/>
      <c r="B64" s="25"/>
      <c r="C64" s="26"/>
      <c r="D64" s="26"/>
      <c r="E64" s="123"/>
      <c r="F64" s="6"/>
      <c r="G64" s="6"/>
      <c r="H64" s="6"/>
      <c r="I64" s="6"/>
      <c r="J64" s="6"/>
    </row>
    <row r="65" spans="1:10" ht="20.25">
      <c r="A65" s="25"/>
      <c r="B65" s="25"/>
      <c r="C65" s="26"/>
      <c r="D65" s="26"/>
      <c r="E65" s="123"/>
      <c r="F65" s="6"/>
      <c r="G65" s="6"/>
      <c r="H65" s="6"/>
      <c r="I65" s="6"/>
      <c r="J65" s="6"/>
    </row>
    <row r="66" spans="1:10" ht="20.25">
      <c r="A66" s="25"/>
      <c r="B66" s="25"/>
      <c r="C66" s="26"/>
      <c r="D66" s="26"/>
      <c r="E66" s="123"/>
      <c r="F66" s="6"/>
      <c r="G66" s="6"/>
      <c r="H66" s="6"/>
      <c r="I66" s="6"/>
      <c r="J66" s="6"/>
    </row>
    <row r="67" spans="1:10" ht="20.25">
      <c r="A67" s="25"/>
      <c r="B67" s="25"/>
      <c r="C67" s="26"/>
      <c r="D67" s="26"/>
      <c r="E67" s="123"/>
      <c r="F67" s="6"/>
      <c r="G67" s="6"/>
      <c r="H67" s="6"/>
      <c r="I67" s="6"/>
      <c r="J67" s="6"/>
    </row>
    <row r="68" spans="1:10" ht="20.25">
      <c r="A68" s="25"/>
      <c r="B68" s="25"/>
      <c r="C68" s="26"/>
      <c r="D68" s="26"/>
      <c r="E68" s="123"/>
      <c r="F68" s="6"/>
      <c r="G68" s="6"/>
      <c r="H68" s="6"/>
      <c r="I68" s="6"/>
      <c r="J68" s="6"/>
    </row>
    <row r="69" spans="1:10" ht="20.25">
      <c r="A69" s="25"/>
      <c r="B69" s="25"/>
      <c r="C69" s="26"/>
      <c r="D69" s="26"/>
      <c r="E69" s="123"/>
      <c r="F69" s="6"/>
      <c r="G69" s="6"/>
      <c r="H69" s="6"/>
      <c r="I69" s="6"/>
      <c r="J69" s="6"/>
    </row>
    <row r="70" spans="1:10" ht="20.25">
      <c r="A70" s="25"/>
      <c r="B70" s="25"/>
      <c r="C70" s="26"/>
      <c r="D70" s="26"/>
      <c r="E70" s="123"/>
      <c r="F70" s="6"/>
      <c r="G70" s="6"/>
      <c r="H70" s="6"/>
      <c r="I70" s="6"/>
      <c r="J70" s="6"/>
    </row>
    <row r="71" spans="1:10" ht="20.25">
      <c r="A71" s="25"/>
      <c r="B71" s="25"/>
      <c r="C71" s="26"/>
      <c r="D71" s="26"/>
      <c r="E71" s="123"/>
      <c r="F71" s="6"/>
      <c r="G71" s="6"/>
      <c r="H71" s="6"/>
      <c r="I71" s="6"/>
      <c r="J71" s="6"/>
    </row>
    <row r="72" spans="1:10" ht="20.25">
      <c r="A72" s="25"/>
      <c r="B72" s="25"/>
      <c r="C72" s="26"/>
      <c r="D72" s="26"/>
      <c r="E72" s="123"/>
      <c r="F72" s="6"/>
      <c r="G72" s="6"/>
      <c r="H72" s="6"/>
      <c r="I72" s="6"/>
      <c r="J72" s="6"/>
    </row>
    <row r="73" spans="1:10" ht="20.25">
      <c r="A73" s="25"/>
      <c r="B73" s="25"/>
      <c r="C73" s="26"/>
      <c r="D73" s="26"/>
      <c r="E73" s="123"/>
      <c r="F73" s="6"/>
      <c r="G73" s="6"/>
      <c r="H73" s="6"/>
      <c r="I73" s="6"/>
      <c r="J73" s="6"/>
    </row>
    <row r="74" spans="1:10" ht="20.25">
      <c r="A74" s="25"/>
      <c r="B74" s="25"/>
      <c r="C74" s="26"/>
      <c r="D74" s="26"/>
      <c r="E74" s="123"/>
      <c r="F74" s="6"/>
      <c r="G74" s="6"/>
      <c r="H74" s="6"/>
      <c r="I74" s="6"/>
      <c r="J74" s="6"/>
    </row>
    <row r="75" spans="1:10" ht="20.25">
      <c r="A75" s="25"/>
      <c r="B75" s="25"/>
      <c r="C75" s="26"/>
      <c r="D75" s="26"/>
      <c r="E75" s="123"/>
      <c r="F75" s="6"/>
      <c r="G75" s="6"/>
      <c r="H75" s="6"/>
      <c r="I75" s="6"/>
      <c r="J75" s="6"/>
    </row>
    <row r="76" spans="1:10" ht="20.25">
      <c r="A76" s="25"/>
      <c r="B76" s="25"/>
      <c r="C76" s="26"/>
      <c r="D76" s="26"/>
      <c r="E76" s="123"/>
      <c r="F76" s="6"/>
      <c r="G76" s="6"/>
      <c r="H76" s="6"/>
      <c r="I76" s="6"/>
      <c r="J76" s="6"/>
    </row>
    <row r="77" spans="1:10" ht="20.25">
      <c r="A77" s="25"/>
      <c r="B77" s="25"/>
      <c r="C77" s="26"/>
      <c r="D77" s="26"/>
      <c r="E77" s="123"/>
      <c r="F77" s="6"/>
      <c r="G77" s="6"/>
      <c r="H77" s="6"/>
      <c r="I77" s="6"/>
      <c r="J77" s="6"/>
    </row>
    <row r="78" spans="1:10" ht="20.25">
      <c r="A78" s="25"/>
      <c r="B78" s="25"/>
      <c r="C78" s="26"/>
      <c r="D78" s="26"/>
      <c r="E78" s="123"/>
      <c r="F78" s="6"/>
      <c r="G78" s="6"/>
      <c r="H78" s="6"/>
      <c r="I78" s="6"/>
      <c r="J78" s="6"/>
    </row>
    <row r="79" spans="1:10" ht="20.25">
      <c r="A79" s="25"/>
      <c r="B79" s="25"/>
      <c r="C79" s="26"/>
      <c r="D79" s="26"/>
      <c r="E79" s="123"/>
      <c r="F79" s="6"/>
      <c r="G79" s="6"/>
      <c r="H79" s="6"/>
      <c r="I79" s="6"/>
      <c r="J79" s="6"/>
    </row>
    <row r="80" spans="1:10" s="6" customFormat="1" ht="20.25">
      <c r="A80" s="25"/>
      <c r="B80" s="25"/>
      <c r="C80" s="26"/>
      <c r="D80" s="26"/>
      <c r="E80" s="123"/>
    </row>
    <row r="81" spans="1:5" s="6" customFormat="1" ht="20.25">
      <c r="A81" s="25"/>
      <c r="B81" s="25"/>
      <c r="C81" s="26"/>
      <c r="D81" s="26"/>
      <c r="E81" s="123"/>
    </row>
    <row r="82" spans="1:5" s="6" customFormat="1" ht="20.25">
      <c r="A82" s="25"/>
      <c r="B82" s="25"/>
      <c r="C82" s="26"/>
      <c r="D82" s="26"/>
      <c r="E82" s="123"/>
    </row>
    <row r="83" spans="1:5" s="6" customFormat="1" ht="20.25">
      <c r="A83" s="25"/>
      <c r="B83" s="25"/>
      <c r="C83" s="26"/>
      <c r="D83" s="26"/>
      <c r="E83" s="123"/>
    </row>
    <row r="84" spans="1:5" s="6" customFormat="1" ht="20.25">
      <c r="A84" s="25"/>
      <c r="B84" s="25"/>
      <c r="C84" s="26"/>
      <c r="D84" s="26"/>
      <c r="E84" s="123"/>
    </row>
    <row r="85" spans="1:5" s="6" customFormat="1" ht="20.25">
      <c r="A85" s="25"/>
      <c r="B85" s="25"/>
      <c r="C85" s="26"/>
      <c r="D85" s="26"/>
      <c r="E85" s="123"/>
    </row>
    <row r="86" spans="1:5" s="6" customFormat="1" ht="20.25">
      <c r="A86" s="25"/>
      <c r="B86" s="25"/>
      <c r="C86" s="26"/>
      <c r="D86" s="26"/>
      <c r="E86" s="123"/>
    </row>
    <row r="87" spans="1:5" s="6" customFormat="1" ht="20.25">
      <c r="A87" s="25"/>
      <c r="B87" s="25"/>
      <c r="C87" s="26"/>
      <c r="D87" s="26"/>
      <c r="E87" s="123"/>
    </row>
    <row r="88" spans="1:5" s="6" customFormat="1" ht="20.25">
      <c r="A88" s="25"/>
      <c r="B88" s="25"/>
      <c r="C88" s="26"/>
      <c r="D88" s="26"/>
      <c r="E88" s="123"/>
    </row>
    <row r="89" spans="1:5" s="6" customFormat="1" ht="20.25">
      <c r="A89" s="25"/>
      <c r="B89" s="25"/>
      <c r="C89" s="26"/>
      <c r="D89" s="26"/>
      <c r="E89" s="123"/>
    </row>
    <row r="90" spans="1:5" s="6" customFormat="1" ht="20.25">
      <c r="A90" s="25"/>
      <c r="B90" s="25"/>
      <c r="C90" s="26"/>
      <c r="D90" s="26"/>
      <c r="E90" s="123"/>
    </row>
    <row r="91" spans="1:5" s="6" customFormat="1" ht="20.25">
      <c r="A91" s="25"/>
      <c r="B91" s="25"/>
      <c r="C91" s="26"/>
      <c r="D91" s="26"/>
      <c r="E91" s="123"/>
    </row>
    <row r="92" spans="1:5" s="6" customFormat="1" ht="20.25">
      <c r="A92" s="25"/>
      <c r="B92" s="25"/>
      <c r="C92" s="26"/>
      <c r="D92" s="26"/>
      <c r="E92" s="123"/>
    </row>
    <row r="93" spans="1:5" s="6" customFormat="1" ht="20.25">
      <c r="A93" s="25"/>
      <c r="B93" s="25"/>
      <c r="C93" s="26"/>
      <c r="D93" s="26"/>
      <c r="E93" s="123"/>
    </row>
    <row r="94" spans="1:5" s="6" customFormat="1" ht="20.25">
      <c r="A94" s="25"/>
      <c r="B94" s="25"/>
      <c r="C94" s="26"/>
      <c r="D94" s="26"/>
      <c r="E94" s="123"/>
    </row>
    <row r="95" spans="1:5" s="6" customFormat="1" ht="20.25">
      <c r="A95" s="25"/>
      <c r="B95" s="25"/>
      <c r="C95" s="26"/>
      <c r="D95" s="26"/>
      <c r="E95" s="123"/>
    </row>
    <row r="96" spans="1:5" s="6" customFormat="1" ht="20.25">
      <c r="A96" s="25"/>
      <c r="B96" s="25"/>
      <c r="C96" s="26"/>
      <c r="D96" s="26"/>
      <c r="E96" s="123"/>
    </row>
    <row r="97" spans="1:5" s="6" customFormat="1" ht="20.25">
      <c r="A97" s="25"/>
      <c r="B97" s="25"/>
      <c r="C97" s="26"/>
      <c r="D97" s="26"/>
      <c r="E97" s="123"/>
    </row>
    <row r="98" spans="1:5" s="6" customFormat="1" ht="20.25">
      <c r="A98" s="25"/>
      <c r="B98" s="25"/>
      <c r="C98" s="26"/>
      <c r="D98" s="26"/>
      <c r="E98" s="123"/>
    </row>
    <row r="99" spans="1:5" s="6" customFormat="1" ht="20.25">
      <c r="A99" s="25"/>
      <c r="B99" s="25"/>
      <c r="C99" s="26"/>
      <c r="D99" s="26"/>
      <c r="E99" s="123"/>
    </row>
    <row r="100" spans="1:5" s="6" customFormat="1" ht="20.25">
      <c r="A100" s="25"/>
      <c r="B100" s="25"/>
      <c r="C100" s="26"/>
      <c r="D100" s="26"/>
      <c r="E100" s="123"/>
    </row>
    <row r="101" spans="1:5" s="6" customFormat="1" ht="20.25">
      <c r="A101" s="25"/>
      <c r="B101" s="25"/>
      <c r="C101" s="26"/>
      <c r="D101" s="26"/>
      <c r="E101" s="123"/>
    </row>
    <row r="102" spans="1:5" s="6" customFormat="1" ht="20.25">
      <c r="A102" s="25"/>
      <c r="B102" s="25"/>
      <c r="C102" s="26"/>
      <c r="D102" s="26"/>
      <c r="E102" s="123"/>
    </row>
    <row r="103" spans="1:5" s="6" customFormat="1" ht="20.25">
      <c r="A103" s="25"/>
      <c r="B103" s="25"/>
      <c r="C103" s="26"/>
      <c r="D103" s="26"/>
      <c r="E103" s="123"/>
    </row>
    <row r="104" spans="1:5" s="6" customFormat="1" ht="20.25">
      <c r="A104" s="25"/>
      <c r="B104" s="25"/>
      <c r="C104" s="26"/>
      <c r="D104" s="26"/>
      <c r="E104" s="123"/>
    </row>
    <row r="105" spans="1:5" s="6" customFormat="1" ht="20.25">
      <c r="A105" s="25"/>
      <c r="B105" s="25"/>
      <c r="C105" s="26"/>
      <c r="D105" s="26"/>
      <c r="E105" s="123"/>
    </row>
    <row r="106" spans="1:5" s="6" customFormat="1" ht="20.25">
      <c r="A106" s="25"/>
      <c r="B106" s="25"/>
      <c r="C106" s="26"/>
      <c r="D106" s="26"/>
      <c r="E106" s="123"/>
    </row>
    <row r="107" spans="1:5" s="6" customFormat="1" ht="20.25">
      <c r="A107" s="25"/>
      <c r="B107" s="25"/>
      <c r="C107" s="26"/>
      <c r="D107" s="26"/>
      <c r="E107" s="123"/>
    </row>
    <row r="108" spans="1:5" s="6" customFormat="1" ht="20.25">
      <c r="A108" s="25"/>
      <c r="B108" s="25"/>
      <c r="C108" s="26"/>
      <c r="D108" s="26"/>
      <c r="E108" s="123"/>
    </row>
    <row r="109" spans="1:5" s="6" customFormat="1" ht="20.25">
      <c r="A109" s="25"/>
      <c r="B109" s="25"/>
      <c r="C109" s="26"/>
      <c r="D109" s="26"/>
      <c r="E109" s="123"/>
    </row>
    <row r="110" spans="1:5" s="6" customFormat="1" ht="20.25">
      <c r="A110" s="25"/>
      <c r="B110" s="25"/>
      <c r="C110" s="26"/>
      <c r="D110" s="26"/>
      <c r="E110" s="123"/>
    </row>
    <row r="111" spans="1:5" s="6" customFormat="1" ht="20.25">
      <c r="A111" s="25"/>
      <c r="B111" s="25"/>
      <c r="C111" s="26"/>
      <c r="D111" s="26"/>
      <c r="E111" s="123"/>
    </row>
    <row r="112" spans="1:5" s="6" customFormat="1" ht="20.25">
      <c r="A112" s="25"/>
      <c r="B112" s="25"/>
      <c r="C112" s="26"/>
      <c r="D112" s="26"/>
      <c r="E112" s="123"/>
    </row>
    <row r="113" spans="1:5" s="6" customFormat="1" ht="20.25">
      <c r="A113" s="25"/>
      <c r="B113" s="25"/>
      <c r="C113" s="26"/>
      <c r="D113" s="26"/>
      <c r="E113" s="123"/>
    </row>
    <row r="114" spans="1:5" s="6" customFormat="1" ht="20.25">
      <c r="A114" s="25"/>
      <c r="B114" s="25"/>
      <c r="C114" s="26"/>
      <c r="D114" s="26"/>
      <c r="E114" s="123"/>
    </row>
    <row r="115" spans="1:5" s="6" customFormat="1" ht="20.25">
      <c r="A115" s="25"/>
      <c r="B115" s="25"/>
      <c r="C115" s="26"/>
      <c r="D115" s="26"/>
      <c r="E115" s="123"/>
    </row>
    <row r="116" spans="1:5" s="6" customFormat="1" ht="20.25">
      <c r="A116" s="25"/>
      <c r="B116" s="25"/>
      <c r="C116" s="26"/>
      <c r="D116" s="26"/>
      <c r="E116" s="123"/>
    </row>
    <row r="117" spans="1:5" s="6" customFormat="1" ht="20.25">
      <c r="A117" s="25"/>
      <c r="B117" s="25"/>
      <c r="C117" s="26"/>
      <c r="D117" s="26"/>
      <c r="E117" s="123"/>
    </row>
    <row r="118" spans="1:5" s="6" customFormat="1" ht="20.25">
      <c r="A118" s="25"/>
      <c r="B118" s="25"/>
      <c r="C118" s="26"/>
      <c r="D118" s="26"/>
      <c r="E118" s="123"/>
    </row>
    <row r="119" spans="1:5" s="6" customFormat="1" ht="20.25">
      <c r="A119" s="25"/>
      <c r="B119" s="25"/>
      <c r="C119" s="26"/>
      <c r="D119" s="26"/>
      <c r="E119" s="123"/>
    </row>
    <row r="120" spans="1:5" s="6" customFormat="1" ht="20.25">
      <c r="A120" s="25"/>
      <c r="B120" s="25"/>
      <c r="C120" s="26"/>
      <c r="D120" s="26"/>
      <c r="E120" s="123"/>
    </row>
    <row r="121" spans="1:5" s="6" customFormat="1" ht="20.25">
      <c r="A121" s="25"/>
      <c r="B121" s="25"/>
      <c r="C121" s="26"/>
      <c r="D121" s="26"/>
      <c r="E121" s="123"/>
    </row>
    <row r="122" spans="1:5" s="6" customFormat="1" ht="20.25">
      <c r="A122" s="25"/>
      <c r="B122" s="25"/>
      <c r="C122" s="26"/>
      <c r="D122" s="26"/>
      <c r="E122" s="123"/>
    </row>
    <row r="123" spans="1:5" s="6" customFormat="1" ht="20.25">
      <c r="A123" s="25"/>
      <c r="B123" s="25"/>
      <c r="C123" s="26"/>
      <c r="D123" s="26"/>
      <c r="E123" s="123"/>
    </row>
    <row r="124" spans="1:5" s="6" customFormat="1" ht="20.25">
      <c r="A124" s="25"/>
      <c r="B124" s="25"/>
      <c r="C124" s="26"/>
      <c r="D124" s="26"/>
      <c r="E124" s="123"/>
    </row>
    <row r="125" spans="1:5" s="6" customFormat="1" ht="20.25">
      <c r="A125" s="25"/>
      <c r="B125" s="25"/>
      <c r="C125" s="26"/>
      <c r="D125" s="26"/>
      <c r="E125" s="123"/>
    </row>
    <row r="126" spans="1:5" s="6" customFormat="1" ht="20.25">
      <c r="A126" s="25"/>
      <c r="B126" s="25"/>
      <c r="C126" s="26"/>
      <c r="D126" s="26"/>
      <c r="E126" s="123"/>
    </row>
    <row r="127" spans="1:5" s="6" customFormat="1" ht="20.25">
      <c r="A127" s="25"/>
      <c r="B127" s="25"/>
      <c r="C127" s="26"/>
      <c r="D127" s="26"/>
      <c r="E127" s="123"/>
    </row>
    <row r="128" spans="1:5" s="6" customFormat="1" ht="20.25">
      <c r="A128" s="25"/>
      <c r="B128" s="25"/>
      <c r="C128" s="26"/>
      <c r="D128" s="26"/>
      <c r="E128" s="123"/>
    </row>
    <row r="129" spans="1:5" s="6" customFormat="1" ht="20.25">
      <c r="A129" s="25"/>
      <c r="B129" s="25"/>
      <c r="C129" s="26"/>
      <c r="D129" s="26"/>
      <c r="E129" s="123"/>
    </row>
    <row r="130" spans="1:5" s="6" customFormat="1" ht="20.25">
      <c r="A130" s="25"/>
      <c r="B130" s="25"/>
      <c r="C130" s="26"/>
      <c r="D130" s="26"/>
      <c r="E130" s="123"/>
    </row>
    <row r="131" spans="1:5" s="6" customFormat="1" ht="20.25">
      <c r="A131" s="25"/>
      <c r="B131" s="25"/>
      <c r="C131" s="26"/>
      <c r="D131" s="26"/>
      <c r="E131" s="123"/>
    </row>
    <row r="132" spans="1:5" s="6" customFormat="1" ht="20.25">
      <c r="A132" s="25"/>
      <c r="B132" s="25"/>
      <c r="C132" s="26"/>
      <c r="D132" s="26"/>
      <c r="E132" s="123"/>
    </row>
    <row r="133" spans="1:5" s="6" customFormat="1" ht="20.25">
      <c r="A133" s="25"/>
      <c r="B133" s="25"/>
      <c r="C133" s="26"/>
      <c r="D133" s="26"/>
      <c r="E133" s="123"/>
    </row>
    <row r="134" spans="1:5" s="6" customFormat="1" ht="20.25">
      <c r="A134" s="25"/>
      <c r="B134" s="25"/>
      <c r="C134" s="26"/>
      <c r="D134" s="26"/>
      <c r="E134" s="123"/>
    </row>
    <row r="135" spans="1:5" s="6" customFormat="1" ht="20.25">
      <c r="A135" s="25"/>
      <c r="B135" s="25"/>
      <c r="C135" s="26"/>
      <c r="D135" s="26"/>
      <c r="E135" s="123"/>
    </row>
    <row r="136" spans="1:5" s="6" customFormat="1" ht="20.25">
      <c r="A136" s="25"/>
      <c r="B136" s="25"/>
      <c r="C136" s="26"/>
      <c r="D136" s="26"/>
      <c r="E136" s="123"/>
    </row>
    <row r="137" spans="1:5" s="6" customFormat="1" ht="20.25">
      <c r="A137" s="25"/>
      <c r="B137" s="25"/>
      <c r="C137" s="26"/>
      <c r="D137" s="26"/>
      <c r="E137" s="123"/>
    </row>
    <row r="138" spans="1:5" s="6" customFormat="1" ht="20.25">
      <c r="A138" s="25"/>
      <c r="B138" s="25"/>
      <c r="C138" s="26"/>
      <c r="D138" s="26"/>
      <c r="E138" s="123"/>
    </row>
    <row r="139" spans="1:5" s="6" customFormat="1" ht="20.25">
      <c r="A139" s="25"/>
      <c r="B139" s="25"/>
      <c r="C139" s="26"/>
      <c r="D139" s="26"/>
      <c r="E139" s="123"/>
    </row>
    <row r="140" spans="1:5" s="6" customFormat="1" ht="20.25">
      <c r="A140" s="25"/>
      <c r="B140" s="25"/>
      <c r="C140" s="26"/>
      <c r="D140" s="26"/>
      <c r="E140" s="123"/>
    </row>
    <row r="141" spans="1:5" s="6" customFormat="1" ht="20.25">
      <c r="A141" s="25"/>
      <c r="B141" s="25"/>
      <c r="C141" s="26"/>
      <c r="D141" s="26"/>
      <c r="E141" s="123"/>
    </row>
    <row r="142" spans="1:5" s="6" customFormat="1" ht="20.25">
      <c r="A142" s="25"/>
      <c r="B142" s="25"/>
      <c r="C142" s="26"/>
      <c r="D142" s="26"/>
      <c r="E142" s="123"/>
    </row>
    <row r="143" spans="1:5" s="6" customFormat="1" ht="20.25">
      <c r="A143" s="25"/>
      <c r="B143" s="25"/>
      <c r="C143" s="26"/>
      <c r="D143" s="26"/>
      <c r="E143" s="123"/>
    </row>
    <row r="144" spans="1:5" s="6" customFormat="1" ht="20.25">
      <c r="A144" s="25"/>
      <c r="B144" s="25"/>
      <c r="C144" s="26"/>
      <c r="D144" s="26"/>
      <c r="E144" s="123"/>
    </row>
    <row r="145" spans="1:5" s="6" customFormat="1" ht="20.25">
      <c r="A145" s="25"/>
      <c r="B145" s="25"/>
      <c r="C145" s="26"/>
      <c r="D145" s="26"/>
      <c r="E145" s="123"/>
    </row>
    <row r="146" spans="1:5" s="6" customFormat="1" ht="20.25">
      <c r="A146" s="25"/>
      <c r="B146" s="25"/>
      <c r="C146" s="26"/>
      <c r="D146" s="26"/>
      <c r="E146" s="123"/>
    </row>
    <row r="147" spans="1:5" s="6" customFormat="1" ht="20.25">
      <c r="A147" s="25"/>
      <c r="B147" s="25"/>
      <c r="C147" s="26"/>
      <c r="D147" s="26"/>
      <c r="E147" s="123"/>
    </row>
    <row r="148" spans="1:5" s="6" customFormat="1" ht="20.25">
      <c r="A148" s="25"/>
      <c r="B148" s="25"/>
      <c r="C148" s="26"/>
      <c r="D148" s="26"/>
      <c r="E148" s="123"/>
    </row>
    <row r="149" spans="1:5" s="6" customFormat="1" ht="20.25">
      <c r="A149" s="25"/>
      <c r="B149" s="25"/>
      <c r="C149" s="26"/>
      <c r="D149" s="26"/>
      <c r="E149" s="123"/>
    </row>
    <row r="150" spans="1:5" s="6" customFormat="1" ht="20.25">
      <c r="A150" s="25"/>
      <c r="B150" s="25"/>
      <c r="C150" s="26"/>
      <c r="D150" s="26"/>
      <c r="E150" s="123"/>
    </row>
    <row r="151" spans="1:5" s="6" customFormat="1" ht="20.25">
      <c r="A151" s="25"/>
      <c r="B151" s="25"/>
      <c r="C151" s="26"/>
      <c r="D151" s="26"/>
      <c r="E151" s="123"/>
    </row>
    <row r="152" spans="1:5" s="6" customFormat="1" ht="20.25">
      <c r="A152" s="25"/>
      <c r="B152" s="25"/>
      <c r="C152" s="26"/>
      <c r="D152" s="26"/>
      <c r="E152" s="123"/>
    </row>
    <row r="153" spans="1:5" s="6" customFormat="1" ht="20.25">
      <c r="A153" s="25"/>
      <c r="B153" s="25"/>
      <c r="C153" s="26"/>
      <c r="D153" s="26"/>
      <c r="E153" s="123"/>
    </row>
    <row r="154" spans="1:5" s="6" customFormat="1" ht="20.25">
      <c r="A154" s="25"/>
      <c r="B154" s="25"/>
      <c r="C154" s="26"/>
      <c r="D154" s="26"/>
      <c r="E154" s="123"/>
    </row>
    <row r="155" spans="1:5" s="6" customFormat="1" ht="20.25">
      <c r="A155" s="25"/>
      <c r="B155" s="25"/>
      <c r="C155" s="26"/>
      <c r="D155" s="26"/>
      <c r="E155" s="123"/>
    </row>
    <row r="156" spans="1:5" s="6" customFormat="1" ht="20.25">
      <c r="A156" s="25"/>
      <c r="B156" s="25"/>
      <c r="C156" s="26"/>
      <c r="D156" s="26"/>
      <c r="E156" s="123"/>
    </row>
    <row r="157" spans="1:5" s="6" customFormat="1" ht="20.25">
      <c r="A157" s="25"/>
      <c r="B157" s="25"/>
      <c r="C157" s="26"/>
      <c r="D157" s="26"/>
      <c r="E157" s="123"/>
    </row>
    <row r="158" spans="1:5" s="6" customFormat="1" ht="20.25">
      <c r="A158" s="25"/>
      <c r="B158" s="25"/>
      <c r="C158" s="26"/>
      <c r="D158" s="26"/>
      <c r="E158" s="123"/>
    </row>
    <row r="159" spans="1:5" s="6" customFormat="1" ht="20.25">
      <c r="A159" s="25"/>
      <c r="B159" s="25"/>
      <c r="C159" s="26"/>
      <c r="D159" s="26"/>
      <c r="E159" s="123"/>
    </row>
    <row r="160" spans="1:5" s="6" customFormat="1" ht="20.25">
      <c r="A160" s="25"/>
      <c r="B160" s="25"/>
      <c r="C160" s="26"/>
      <c r="D160" s="26"/>
      <c r="E160" s="123"/>
    </row>
    <row r="161" spans="1:5" s="6" customFormat="1" ht="20.25">
      <c r="A161" s="25"/>
      <c r="B161" s="25"/>
      <c r="C161" s="26"/>
      <c r="D161" s="26"/>
      <c r="E161" s="123"/>
    </row>
    <row r="162" spans="1:5" s="6" customFormat="1" ht="20.25">
      <c r="A162" s="25"/>
      <c r="B162" s="25"/>
      <c r="C162" s="26"/>
      <c r="D162" s="26"/>
      <c r="E162" s="123"/>
    </row>
    <row r="163" spans="1:5" s="6" customFormat="1" ht="20.25">
      <c r="A163" s="25"/>
      <c r="B163" s="25"/>
      <c r="C163" s="26"/>
      <c r="D163" s="26"/>
      <c r="E163" s="123"/>
    </row>
    <row r="164" spans="1:5" s="6" customFormat="1" ht="20.25">
      <c r="A164" s="25"/>
      <c r="B164" s="25"/>
      <c r="C164" s="26"/>
      <c r="D164" s="26"/>
      <c r="E164" s="123"/>
    </row>
    <row r="165" spans="1:5" s="6" customFormat="1" ht="20.25">
      <c r="A165" s="25"/>
      <c r="B165" s="25"/>
      <c r="C165" s="26"/>
      <c r="D165" s="26"/>
      <c r="E165" s="123"/>
    </row>
    <row r="166" spans="1:5" s="6" customFormat="1" ht="20.25">
      <c r="A166" s="25"/>
      <c r="B166" s="25"/>
      <c r="C166" s="26"/>
      <c r="D166" s="26"/>
      <c r="E166" s="123"/>
    </row>
    <row r="167" spans="1:5" s="6" customFormat="1" ht="20.25">
      <c r="A167" s="25"/>
      <c r="B167" s="25"/>
      <c r="C167" s="26"/>
      <c r="D167" s="26"/>
      <c r="E167" s="123"/>
    </row>
    <row r="168" spans="1:5" s="6" customFormat="1" ht="20.25">
      <c r="A168" s="25"/>
      <c r="B168" s="25"/>
      <c r="C168" s="26"/>
      <c r="D168" s="26"/>
      <c r="E168" s="123"/>
    </row>
    <row r="169" spans="1:5" s="6" customFormat="1" ht="20.25">
      <c r="A169" s="25"/>
      <c r="B169" s="25"/>
      <c r="C169" s="26"/>
      <c r="D169" s="26"/>
      <c r="E169" s="123"/>
    </row>
    <row r="170" spans="1:5" s="6" customFormat="1" ht="20.25">
      <c r="A170" s="25"/>
      <c r="B170" s="25"/>
      <c r="C170" s="26"/>
      <c r="D170" s="26"/>
      <c r="E170" s="123"/>
    </row>
    <row r="171" spans="1:5" s="6" customFormat="1" ht="20.25">
      <c r="A171" s="25"/>
      <c r="B171" s="25"/>
      <c r="C171" s="26"/>
      <c r="D171" s="26"/>
      <c r="E171" s="123"/>
    </row>
    <row r="172" spans="1:5" s="6" customFormat="1" ht="20.25">
      <c r="A172" s="25"/>
      <c r="B172" s="25"/>
      <c r="C172" s="26"/>
      <c r="D172" s="26"/>
      <c r="E172" s="123"/>
    </row>
    <row r="173" spans="1:5" s="6" customFormat="1" ht="20.25">
      <c r="A173" s="25"/>
      <c r="B173" s="25"/>
      <c r="C173" s="26"/>
      <c r="D173" s="26"/>
      <c r="E173" s="123"/>
    </row>
    <row r="174" spans="1:5" s="6" customFormat="1" ht="20.25">
      <c r="A174" s="25"/>
      <c r="B174" s="25"/>
      <c r="C174" s="26"/>
      <c r="D174" s="26"/>
      <c r="E174" s="123"/>
    </row>
    <row r="175" spans="1:5" s="6" customFormat="1" ht="20.25">
      <c r="A175" s="25"/>
      <c r="B175" s="25"/>
      <c r="C175" s="26"/>
      <c r="D175" s="26"/>
      <c r="E175" s="123"/>
    </row>
    <row r="176" spans="1:5" s="6" customFormat="1" ht="20.25">
      <c r="A176" s="25"/>
      <c r="B176" s="25"/>
      <c r="C176" s="26"/>
      <c r="D176" s="26"/>
      <c r="E176" s="123"/>
    </row>
    <row r="177" spans="1:5" s="6" customFormat="1" ht="20.25">
      <c r="A177" s="25"/>
      <c r="B177" s="25"/>
      <c r="C177" s="26"/>
      <c r="D177" s="26"/>
      <c r="E177" s="123"/>
    </row>
    <row r="178" spans="1:5" s="6" customFormat="1" ht="20.25">
      <c r="A178" s="25"/>
      <c r="B178" s="25"/>
      <c r="C178" s="26"/>
      <c r="D178" s="26"/>
      <c r="E178" s="123"/>
    </row>
    <row r="179" spans="1:5" s="6" customFormat="1" ht="20.25">
      <c r="A179" s="25"/>
      <c r="B179" s="25"/>
      <c r="C179" s="26"/>
      <c r="D179" s="26"/>
      <c r="E179" s="123"/>
    </row>
    <row r="180" spans="1:5" s="6" customFormat="1" ht="20.25">
      <c r="A180" s="25"/>
      <c r="B180" s="25"/>
      <c r="C180" s="26"/>
      <c r="D180" s="26"/>
      <c r="E180" s="123"/>
    </row>
    <row r="181" spans="1:5" s="6" customFormat="1" ht="20.25">
      <c r="A181" s="25"/>
      <c r="B181" s="25"/>
      <c r="C181" s="26"/>
      <c r="D181" s="26"/>
      <c r="E181" s="123"/>
    </row>
    <row r="182" spans="1:5" s="6" customFormat="1" ht="20.25">
      <c r="A182" s="25"/>
      <c r="B182" s="25"/>
      <c r="C182" s="26"/>
      <c r="D182" s="26"/>
      <c r="E182" s="123"/>
    </row>
    <row r="183" spans="1:5" s="6" customFormat="1" ht="20.25">
      <c r="A183" s="25"/>
      <c r="B183" s="25"/>
      <c r="C183" s="26"/>
      <c r="D183" s="26"/>
      <c r="E183" s="123"/>
    </row>
    <row r="184" spans="1:5" s="6" customFormat="1" ht="20.25">
      <c r="A184" s="25"/>
      <c r="B184" s="25"/>
      <c r="C184" s="26"/>
      <c r="D184" s="26"/>
      <c r="E184" s="123"/>
    </row>
    <row r="185" spans="1:5" s="6" customFormat="1" ht="20.25">
      <c r="A185" s="25"/>
      <c r="B185" s="25"/>
      <c r="C185" s="26"/>
      <c r="D185" s="26"/>
      <c r="E185" s="123"/>
    </row>
    <row r="186" spans="1:5" s="6" customFormat="1" ht="20.25">
      <c r="A186" s="25"/>
      <c r="B186" s="25"/>
      <c r="C186" s="26"/>
      <c r="D186" s="26"/>
      <c r="E186" s="123"/>
    </row>
    <row r="187" spans="1:5" s="6" customFormat="1" ht="20.25">
      <c r="A187" s="25"/>
      <c r="B187" s="25"/>
      <c r="C187" s="26"/>
      <c r="D187" s="26"/>
      <c r="E187" s="123"/>
    </row>
    <row r="188" spans="1:5" s="6" customFormat="1" ht="20.25">
      <c r="A188" s="25"/>
      <c r="B188" s="25"/>
      <c r="C188" s="26"/>
      <c r="D188" s="26"/>
      <c r="E188" s="123"/>
    </row>
    <row r="189" spans="1:5" s="6" customFormat="1" ht="20.25">
      <c r="A189" s="25"/>
      <c r="B189" s="25"/>
      <c r="C189" s="26"/>
      <c r="D189" s="26"/>
      <c r="E189" s="123"/>
    </row>
    <row r="190" spans="1:5" s="6" customFormat="1" ht="20.25">
      <c r="A190" s="25"/>
      <c r="B190" s="25"/>
      <c r="C190" s="26"/>
      <c r="D190" s="26"/>
      <c r="E190" s="123"/>
    </row>
    <row r="191" spans="1:5" s="6" customFormat="1" ht="20.25">
      <c r="A191" s="25"/>
      <c r="B191" s="25"/>
      <c r="C191" s="26"/>
      <c r="D191" s="26"/>
      <c r="E191" s="123"/>
    </row>
    <row r="192" spans="1:5" s="6" customFormat="1" ht="20.25">
      <c r="A192" s="25"/>
      <c r="B192" s="25"/>
      <c r="C192" s="26"/>
      <c r="D192" s="26"/>
      <c r="E192" s="123"/>
    </row>
    <row r="193" spans="1:5" s="6" customFormat="1" ht="20.25">
      <c r="A193" s="25"/>
      <c r="B193" s="25"/>
      <c r="C193" s="26"/>
      <c r="D193" s="26"/>
      <c r="E193" s="123"/>
    </row>
    <row r="194" spans="1:5" s="6" customFormat="1" ht="20.25">
      <c r="A194" s="25"/>
      <c r="B194" s="25"/>
      <c r="C194" s="26"/>
      <c r="D194" s="26"/>
      <c r="E194" s="123"/>
    </row>
    <row r="195" spans="1:5" s="6" customFormat="1" ht="20.25">
      <c r="A195" s="25"/>
      <c r="B195" s="25"/>
      <c r="C195" s="26"/>
      <c r="D195" s="26"/>
      <c r="E195" s="123"/>
    </row>
    <row r="196" spans="1:5" s="6" customFormat="1" ht="20.25">
      <c r="A196" s="25"/>
      <c r="B196" s="25"/>
      <c r="C196" s="26"/>
      <c r="D196" s="26"/>
      <c r="E196" s="123"/>
    </row>
    <row r="197" spans="1:5" s="6" customFormat="1" ht="20.25">
      <c r="A197" s="25"/>
      <c r="B197" s="25"/>
      <c r="C197" s="26"/>
      <c r="D197" s="26"/>
      <c r="E197" s="123"/>
    </row>
    <row r="198" spans="1:5" s="6" customFormat="1" ht="20.25">
      <c r="A198" s="25"/>
      <c r="B198" s="25"/>
      <c r="C198" s="26"/>
      <c r="D198" s="26"/>
      <c r="E198" s="123"/>
    </row>
    <row r="199" spans="1:5" s="6" customFormat="1" ht="20.25">
      <c r="A199" s="25"/>
      <c r="B199" s="25"/>
      <c r="C199" s="26"/>
      <c r="D199" s="26"/>
      <c r="E199" s="123"/>
    </row>
    <row r="200" spans="1:5" s="6" customFormat="1" ht="20.25">
      <c r="A200" s="25"/>
      <c r="B200" s="25"/>
      <c r="C200" s="26"/>
      <c r="D200" s="26"/>
      <c r="E200" s="123"/>
    </row>
    <row r="201" spans="1:5" s="6" customFormat="1" ht="20.25">
      <c r="A201" s="25"/>
      <c r="B201" s="25"/>
      <c r="C201" s="26"/>
      <c r="D201" s="26"/>
      <c r="E201" s="123"/>
    </row>
    <row r="202" spans="1:5" s="6" customFormat="1" ht="20.25">
      <c r="A202" s="25"/>
      <c r="B202" s="25"/>
      <c r="C202" s="26"/>
      <c r="D202" s="26"/>
      <c r="E202" s="123"/>
    </row>
    <row r="203" spans="1:5" s="6" customFormat="1" ht="20.25">
      <c r="A203" s="25"/>
      <c r="B203" s="25"/>
      <c r="C203" s="26"/>
      <c r="D203" s="26"/>
      <c r="E203" s="123"/>
    </row>
    <row r="204" spans="1:5" s="6" customFormat="1" ht="20.25">
      <c r="A204" s="25"/>
      <c r="B204" s="25"/>
      <c r="C204" s="26"/>
      <c r="D204" s="26"/>
      <c r="E204" s="123"/>
    </row>
    <row r="205" spans="1:5" s="6" customFormat="1" ht="20.25">
      <c r="A205" s="25"/>
      <c r="B205" s="25"/>
      <c r="C205" s="26"/>
      <c r="D205" s="26"/>
      <c r="E205" s="123"/>
    </row>
    <row r="206" spans="1:5" s="6" customFormat="1" ht="20.25">
      <c r="A206" s="25"/>
      <c r="B206" s="25"/>
      <c r="C206" s="26"/>
      <c r="D206" s="26"/>
      <c r="E206" s="123"/>
    </row>
    <row r="207" spans="1:5" s="6" customFormat="1" ht="20.25">
      <c r="A207" s="25"/>
      <c r="B207" s="25"/>
      <c r="C207" s="26"/>
      <c r="D207" s="26"/>
      <c r="E207" s="123"/>
    </row>
    <row r="208" spans="1:5" s="6" customFormat="1" ht="20.25">
      <c r="A208" s="25"/>
      <c r="B208" s="25"/>
      <c r="C208" s="26"/>
      <c r="D208" s="26"/>
      <c r="E208" s="123"/>
    </row>
    <row r="209" spans="1:5" s="6" customFormat="1" ht="20.25">
      <c r="A209" s="25"/>
      <c r="B209" s="25"/>
      <c r="C209" s="26"/>
      <c r="D209" s="26"/>
      <c r="E209" s="123"/>
    </row>
    <row r="210" spans="1:5" s="6" customFormat="1" ht="20.25">
      <c r="A210" s="25"/>
      <c r="B210" s="25"/>
      <c r="C210" s="26"/>
      <c r="D210" s="26"/>
      <c r="E210" s="123"/>
    </row>
    <row r="211" spans="1:5" s="6" customFormat="1" ht="20.25">
      <c r="A211" s="25"/>
      <c r="B211" s="25"/>
      <c r="C211" s="26"/>
      <c r="D211" s="26"/>
      <c r="E211" s="123"/>
    </row>
    <row r="212" spans="1:5" s="6" customFormat="1" ht="20.25">
      <c r="A212" s="25"/>
      <c r="B212" s="25"/>
      <c r="C212" s="26"/>
      <c r="D212" s="26"/>
      <c r="E212" s="123"/>
    </row>
    <row r="213" spans="1:5" s="6" customFormat="1" ht="20.25">
      <c r="A213" s="25"/>
      <c r="B213" s="25"/>
      <c r="C213" s="26"/>
      <c r="D213" s="26"/>
      <c r="E213" s="123"/>
    </row>
    <row r="214" spans="1:5" s="6" customFormat="1" ht="20.25">
      <c r="A214" s="25"/>
      <c r="B214" s="25"/>
      <c r="C214" s="26"/>
      <c r="D214" s="26"/>
      <c r="E214" s="123"/>
    </row>
    <row r="215" spans="1:5" s="6" customFormat="1" ht="20.25">
      <c r="A215" s="25"/>
      <c r="B215" s="25"/>
      <c r="C215" s="26"/>
      <c r="D215" s="26"/>
      <c r="E215" s="123"/>
    </row>
    <row r="216" spans="1:5" s="6" customFormat="1" ht="20.25">
      <c r="A216" s="25"/>
      <c r="B216" s="25"/>
      <c r="C216" s="26"/>
      <c r="D216" s="26"/>
      <c r="E216" s="123"/>
    </row>
    <row r="217" spans="1:5" s="6" customFormat="1" ht="20.25">
      <c r="A217" s="25"/>
      <c r="B217" s="25"/>
      <c r="C217" s="26"/>
      <c r="D217" s="26"/>
      <c r="E217" s="123"/>
    </row>
    <row r="218" spans="1:5" s="6" customFormat="1" ht="20.25">
      <c r="A218" s="25"/>
      <c r="B218" s="25"/>
      <c r="C218" s="26"/>
      <c r="D218" s="26"/>
      <c r="E218" s="123"/>
    </row>
    <row r="219" spans="1:5" s="6" customFormat="1" ht="20.25">
      <c r="A219" s="25"/>
      <c r="B219" s="25"/>
      <c r="C219" s="26"/>
      <c r="D219" s="26"/>
      <c r="E219" s="123"/>
    </row>
    <row r="220" spans="1:5" s="6" customFormat="1" ht="20.25">
      <c r="A220" s="25"/>
      <c r="B220" s="25"/>
      <c r="C220" s="26"/>
      <c r="D220" s="26"/>
      <c r="E220" s="123"/>
    </row>
    <row r="221" spans="1:5" s="6" customFormat="1" ht="20.25">
      <c r="A221" s="25"/>
      <c r="B221" s="25"/>
      <c r="C221" s="26"/>
      <c r="D221" s="26"/>
      <c r="E221" s="123"/>
    </row>
    <row r="222" spans="1:5" s="6" customFormat="1" ht="20.25">
      <c r="A222" s="25"/>
      <c r="B222" s="25"/>
      <c r="C222" s="26"/>
      <c r="D222" s="26"/>
      <c r="E222" s="123"/>
    </row>
    <row r="223" spans="1:5" s="6" customFormat="1" ht="20.25">
      <c r="A223" s="25"/>
      <c r="B223" s="25"/>
      <c r="C223" s="26"/>
      <c r="D223" s="26"/>
      <c r="E223" s="123"/>
    </row>
    <row r="224" spans="1:5" s="6" customFormat="1" ht="20.25">
      <c r="A224" s="25"/>
      <c r="B224" s="25"/>
      <c r="C224" s="26"/>
      <c r="D224" s="26"/>
      <c r="E224" s="123"/>
    </row>
    <row r="225" spans="1:7" s="6" customFormat="1" ht="20.25">
      <c r="A225" s="25"/>
      <c r="B225" s="25"/>
      <c r="C225" s="26"/>
      <c r="D225" s="26"/>
      <c r="E225" s="123"/>
    </row>
    <row r="226" spans="1:7" s="6" customFormat="1" ht="20.25">
      <c r="A226" s="25"/>
      <c r="B226" s="25"/>
      <c r="C226" s="26"/>
      <c r="D226" s="26"/>
      <c r="E226" s="123"/>
    </row>
    <row r="227" spans="1:7" s="6" customFormat="1" ht="20.25">
      <c r="A227" s="25"/>
      <c r="B227" s="25"/>
      <c r="C227" s="26"/>
      <c r="D227" s="26"/>
      <c r="E227" s="123"/>
    </row>
    <row r="228" spans="1:7" s="6" customFormat="1" ht="20.25">
      <c r="A228" s="25"/>
      <c r="B228" s="25"/>
      <c r="C228" s="26"/>
      <c r="D228" s="26"/>
      <c r="E228" s="123"/>
    </row>
    <row r="229" spans="1:7" s="6" customFormat="1" ht="20.25">
      <c r="A229" s="25"/>
      <c r="B229" s="25"/>
      <c r="C229" s="26"/>
      <c r="D229" s="26"/>
      <c r="E229" s="123"/>
    </row>
    <row r="230" spans="1:7" s="6" customFormat="1" ht="20.25">
      <c r="A230" s="25"/>
      <c r="B230" s="25"/>
      <c r="C230" s="26"/>
      <c r="D230" s="26"/>
      <c r="E230" s="123"/>
    </row>
    <row r="231" spans="1:7" ht="20.25">
      <c r="A231" s="25"/>
      <c r="B231" s="28"/>
      <c r="C231" s="29"/>
      <c r="D231" s="29"/>
    </row>
    <row r="232" spans="1:7" ht="20.25">
      <c r="A232" s="25"/>
      <c r="B232" s="28"/>
      <c r="C232" s="29"/>
      <c r="D232" s="29"/>
    </row>
    <row r="233" spans="1:7" ht="20.25">
      <c r="A233" s="25"/>
      <c r="B233" s="28"/>
      <c r="C233" s="29"/>
      <c r="D233" s="29"/>
    </row>
    <row r="234" spans="1:7" ht="20.25">
      <c r="A234" s="25"/>
      <c r="B234" s="28"/>
      <c r="C234" s="29"/>
      <c r="D234" s="29"/>
    </row>
    <row r="235" spans="1:7" ht="20.25">
      <c r="A235" s="25"/>
      <c r="B235" s="28"/>
      <c r="C235" s="29"/>
      <c r="D235" s="29"/>
    </row>
    <row r="236" spans="1:7">
      <c r="A236" s="6"/>
      <c r="B236" s="28"/>
      <c r="C236" s="28"/>
      <c r="D236" s="28"/>
    </row>
    <row r="237" spans="1:7" ht="20.25">
      <c r="A237" s="6"/>
      <c r="B237" s="30" t="s">
        <v>265</v>
      </c>
      <c r="C237" s="30" t="s">
        <v>266</v>
      </c>
      <c r="D237" t="s">
        <v>265</v>
      </c>
      <c r="E237" s="116" t="s">
        <v>266</v>
      </c>
    </row>
    <row r="238" spans="1:7" ht="21">
      <c r="A238" s="6"/>
      <c r="B238" s="31" t="s">
        <v>267</v>
      </c>
      <c r="C238" s="31" t="s">
        <v>268</v>
      </c>
      <c r="D238" t="s">
        <v>267</v>
      </c>
      <c r="F238" t="s">
        <v>267</v>
      </c>
      <c r="G238" t="str">
        <f ca="1">IF(NOT(ISERROR(MATCH(F238,_xlfn.ANCHORARRAY(B249),0))),#REF!&amp;"Por favor no seleccionar los criterios de impacto",F238)</f>
        <v>Afectación Económica o presupuestal</v>
      </c>
    </row>
    <row r="239" spans="1:7" ht="21">
      <c r="A239" s="6"/>
      <c r="B239" s="31" t="s">
        <v>267</v>
      </c>
      <c r="C239" s="31" t="s">
        <v>222</v>
      </c>
      <c r="E239" s="116" t="s">
        <v>268</v>
      </c>
    </row>
    <row r="240" spans="1:7" ht="21">
      <c r="A240" s="6"/>
      <c r="B240" s="31" t="s">
        <v>267</v>
      </c>
      <c r="C240" s="31" t="s">
        <v>226</v>
      </c>
      <c r="E240" s="116" t="s">
        <v>222</v>
      </c>
    </row>
    <row r="241" spans="1:5" ht="21">
      <c r="A241" s="6"/>
      <c r="B241" s="31" t="s">
        <v>267</v>
      </c>
      <c r="C241" s="31" t="s">
        <v>229</v>
      </c>
      <c r="E241" s="116" t="s">
        <v>226</v>
      </c>
    </row>
    <row r="242" spans="1:5" ht="21">
      <c r="A242" s="6"/>
      <c r="B242" s="31" t="s">
        <v>267</v>
      </c>
      <c r="C242" s="31" t="s">
        <v>233</v>
      </c>
      <c r="E242" s="116" t="s">
        <v>229</v>
      </c>
    </row>
    <row r="243" spans="1:5" ht="21">
      <c r="A243" s="6"/>
      <c r="B243" s="31" t="s">
        <v>216</v>
      </c>
      <c r="C243" s="31" t="s">
        <v>220</v>
      </c>
      <c r="E243" s="116" t="s">
        <v>233</v>
      </c>
    </row>
    <row r="244" spans="1:5" ht="21">
      <c r="A244" s="6"/>
      <c r="B244" s="31" t="s">
        <v>216</v>
      </c>
      <c r="C244" s="31" t="s">
        <v>269</v>
      </c>
      <c r="D244" t="s">
        <v>216</v>
      </c>
    </row>
    <row r="245" spans="1:5" ht="21">
      <c r="A245" s="6"/>
      <c r="B245" s="31" t="s">
        <v>216</v>
      </c>
      <c r="C245" s="31" t="s">
        <v>157</v>
      </c>
      <c r="E245" s="116" t="s">
        <v>220</v>
      </c>
    </row>
    <row r="246" spans="1:5" ht="21">
      <c r="A246" s="6"/>
      <c r="B246" s="31" t="s">
        <v>216</v>
      </c>
      <c r="C246" s="31" t="s">
        <v>270</v>
      </c>
      <c r="E246" s="116" t="s">
        <v>269</v>
      </c>
    </row>
    <row r="247" spans="1:5" ht="21">
      <c r="A247" s="6"/>
      <c r="B247" s="31" t="s">
        <v>216</v>
      </c>
      <c r="C247" s="31" t="s">
        <v>234</v>
      </c>
      <c r="E247" s="116" t="s">
        <v>157</v>
      </c>
    </row>
    <row r="248" spans="1:5">
      <c r="A248" s="6"/>
      <c r="B248" s="32"/>
      <c r="C248" s="32"/>
      <c r="E248" s="116" t="s">
        <v>270</v>
      </c>
    </row>
    <row r="249" spans="1:5">
      <c r="A249" s="6"/>
      <c r="B249" s="32" t="e" cm="1">
        <f t="array" aca="1" ref="B249:B251" ca="1">_xlfn.UNIQUE(Tabla1[[#All],[Criterios]])</f>
        <v>#NAME?</v>
      </c>
      <c r="C249" s="32"/>
      <c r="E249" s="116" t="s">
        <v>234</v>
      </c>
    </row>
    <row r="250" spans="1:5">
      <c r="A250" s="6"/>
      <c r="B250" s="32" t="e">
        <f ca="1"/>
        <v>#NAME?</v>
      </c>
      <c r="C250" s="32"/>
    </row>
    <row r="251" spans="1:5">
      <c r="B251" s="32" t="e">
        <f ca="1"/>
        <v>#NAME?</v>
      </c>
      <c r="C251" s="32"/>
    </row>
    <row r="252" spans="1:5">
      <c r="B252" s="33"/>
      <c r="C252" s="33"/>
    </row>
    <row r="253" spans="1:5">
      <c r="B253" s="33"/>
      <c r="C253" s="33"/>
    </row>
    <row r="254" spans="1:5">
      <c r="B254" s="33"/>
      <c r="C254" s="33"/>
    </row>
    <row r="255" spans="1:5">
      <c r="B255" s="33"/>
      <c r="C255" s="33"/>
      <c r="D255" s="33"/>
    </row>
    <row r="256" spans="1:5">
      <c r="B256" s="33"/>
      <c r="C256" s="33"/>
      <c r="D256" s="33"/>
    </row>
    <row r="257" spans="2:4">
      <c r="B257" s="33"/>
      <c r="C257" s="33"/>
      <c r="D257" s="33"/>
    </row>
    <row r="258" spans="2:4">
      <c r="B258" s="33"/>
      <c r="C258" s="33"/>
      <c r="D258" s="33"/>
    </row>
    <row r="259" spans="2:4">
      <c r="B259" s="33"/>
      <c r="C259" s="33"/>
      <c r="D259" s="33"/>
    </row>
    <row r="260" spans="2:4">
      <c r="B260" s="33"/>
      <c r="C260" s="33"/>
      <c r="D260" s="33"/>
    </row>
  </sheetData>
  <mergeCells count="1">
    <mergeCell ref="B2:E2"/>
  </mergeCells>
  <dataValidations count="1">
    <dataValidation type="list" allowBlank="1" showInputMessage="1" showErrorMessage="1" sqref="F238" xr:uid="{00000000-0002-0000-0800-000000000000}">
      <formula1>#REF!</formula1>
    </dataValidation>
  </dataValidations>
  <pageMargins left="0.7" right="0.7" top="0.75" bottom="0.75" header="0.3" footer="0.3"/>
  <pageSetup orientation="portrait"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tint="-0.249977111117893"/>
  </sheetPr>
  <dimension ref="B1:K16"/>
  <sheetViews>
    <sheetView topLeftCell="B1" workbookViewId="0">
      <selection activeCell="H7" sqref="H7"/>
    </sheetView>
  </sheetViews>
  <sheetFormatPr baseColWidth="10" defaultColWidth="14.28515625" defaultRowHeight="12.75"/>
  <cols>
    <col min="1" max="2" width="14.28515625" style="34"/>
    <col min="3" max="3" width="17" style="34" customWidth="1"/>
    <col min="4" max="4" width="14.28515625" style="34"/>
    <col min="5" max="5" width="46" style="34" customWidth="1"/>
    <col min="6" max="16384" width="14.28515625" style="34"/>
  </cols>
  <sheetData>
    <row r="1" spans="2:11" ht="24" customHeight="1" thickBot="1">
      <c r="B1" s="294" t="s">
        <v>271</v>
      </c>
      <c r="C1" s="295"/>
      <c r="D1" s="295"/>
      <c r="E1" s="295"/>
      <c r="F1" s="296"/>
    </row>
    <row r="2" spans="2:11" ht="16.5" thickBot="1">
      <c r="B2" s="35"/>
      <c r="C2" s="35"/>
      <c r="D2" s="35"/>
      <c r="E2" s="35"/>
      <c r="F2" s="35"/>
      <c r="I2" s="126"/>
      <c r="J2" s="141" t="s">
        <v>142</v>
      </c>
      <c r="K2" s="141" t="s">
        <v>148</v>
      </c>
    </row>
    <row r="3" spans="2:11" ht="16.5" thickBot="1">
      <c r="B3" s="297" t="s">
        <v>272</v>
      </c>
      <c r="C3" s="298"/>
      <c r="D3" s="298"/>
      <c r="E3" s="36" t="s">
        <v>273</v>
      </c>
      <c r="F3" s="37" t="s">
        <v>274</v>
      </c>
      <c r="I3" s="140" t="s">
        <v>141</v>
      </c>
      <c r="J3" s="130">
        <v>0.5</v>
      </c>
      <c r="K3" s="130">
        <v>0.45</v>
      </c>
    </row>
    <row r="4" spans="2:11" ht="31.5">
      <c r="B4" s="299" t="s">
        <v>275</v>
      </c>
      <c r="C4" s="301" t="s">
        <v>126</v>
      </c>
      <c r="D4" s="38" t="s">
        <v>141</v>
      </c>
      <c r="E4" s="39" t="s">
        <v>276</v>
      </c>
      <c r="F4" s="40">
        <v>0.25</v>
      </c>
      <c r="I4" s="141" t="s">
        <v>172</v>
      </c>
      <c r="J4" s="130">
        <v>0.4</v>
      </c>
      <c r="K4" s="130">
        <v>0.35</v>
      </c>
    </row>
    <row r="5" spans="2:11" ht="47.25">
      <c r="B5" s="300"/>
      <c r="C5" s="302"/>
      <c r="D5" s="41" t="s">
        <v>172</v>
      </c>
      <c r="E5" s="42" t="s">
        <v>277</v>
      </c>
      <c r="F5" s="43">
        <v>0.15</v>
      </c>
      <c r="I5" s="141" t="s">
        <v>278</v>
      </c>
      <c r="J5" s="130">
        <v>0.35</v>
      </c>
      <c r="K5" s="130">
        <v>0.3</v>
      </c>
    </row>
    <row r="6" spans="2:11" ht="47.25">
      <c r="B6" s="300"/>
      <c r="C6" s="302"/>
      <c r="D6" s="41" t="s">
        <v>278</v>
      </c>
      <c r="E6" s="42" t="s">
        <v>279</v>
      </c>
      <c r="F6" s="43">
        <v>0.1</v>
      </c>
    </row>
    <row r="7" spans="2:11" ht="63">
      <c r="B7" s="300"/>
      <c r="C7" s="302" t="s">
        <v>127</v>
      </c>
      <c r="D7" s="41" t="s">
        <v>142</v>
      </c>
      <c r="E7" s="42" t="s">
        <v>280</v>
      </c>
      <c r="F7" s="43">
        <v>0.25</v>
      </c>
      <c r="G7" s="127"/>
    </row>
    <row r="8" spans="2:11" ht="31.5">
      <c r="B8" s="300"/>
      <c r="C8" s="302"/>
      <c r="D8" s="41" t="s">
        <v>148</v>
      </c>
      <c r="E8" s="42" t="s">
        <v>281</v>
      </c>
      <c r="F8" s="43">
        <v>0.2</v>
      </c>
      <c r="G8" s="127"/>
    </row>
    <row r="9" spans="2:11" ht="47.25">
      <c r="B9" s="300" t="s">
        <v>282</v>
      </c>
      <c r="C9" s="302" t="s">
        <v>129</v>
      </c>
      <c r="D9" s="41" t="s">
        <v>143</v>
      </c>
      <c r="E9" s="42" t="s">
        <v>283</v>
      </c>
      <c r="F9" s="44" t="s">
        <v>284</v>
      </c>
    </row>
    <row r="10" spans="2:11" ht="63">
      <c r="B10" s="300"/>
      <c r="C10" s="302"/>
      <c r="D10" s="41" t="s">
        <v>285</v>
      </c>
      <c r="E10" s="42" t="s">
        <v>286</v>
      </c>
      <c r="F10" s="44" t="s">
        <v>284</v>
      </c>
    </row>
    <row r="11" spans="2:11" ht="47.25">
      <c r="B11" s="300"/>
      <c r="C11" s="302" t="s">
        <v>130</v>
      </c>
      <c r="D11" s="41" t="s">
        <v>144</v>
      </c>
      <c r="E11" s="42" t="s">
        <v>287</v>
      </c>
      <c r="F11" s="44" t="s">
        <v>284</v>
      </c>
    </row>
    <row r="12" spans="2:11" ht="47.25">
      <c r="B12" s="300"/>
      <c r="C12" s="302"/>
      <c r="D12" s="41" t="s">
        <v>288</v>
      </c>
      <c r="E12" s="42" t="s">
        <v>289</v>
      </c>
      <c r="F12" s="44" t="s">
        <v>284</v>
      </c>
    </row>
    <row r="13" spans="2:11" ht="31.5">
      <c r="B13" s="300"/>
      <c r="C13" s="302" t="s">
        <v>131</v>
      </c>
      <c r="D13" s="41" t="s">
        <v>145</v>
      </c>
      <c r="E13" s="42" t="s">
        <v>290</v>
      </c>
      <c r="F13" s="44" t="s">
        <v>284</v>
      </c>
    </row>
    <row r="14" spans="2:11" ht="32.25" thickBot="1">
      <c r="B14" s="303"/>
      <c r="C14" s="304"/>
      <c r="D14" s="45" t="s">
        <v>291</v>
      </c>
      <c r="E14" s="46" t="s">
        <v>292</v>
      </c>
      <c r="F14" s="47" t="s">
        <v>284</v>
      </c>
    </row>
    <row r="15" spans="2:11" ht="49.5" customHeight="1">
      <c r="B15" s="293" t="s">
        <v>293</v>
      </c>
      <c r="C15" s="293"/>
      <c r="D15" s="293"/>
      <c r="E15" s="293"/>
      <c r="F15" s="293"/>
    </row>
    <row r="16" spans="2:11" ht="27" customHeight="1">
      <c r="B16" s="48"/>
    </row>
  </sheetData>
  <mergeCells count="10">
    <mergeCell ref="B15:F15"/>
    <mergeCell ref="B1:F1"/>
    <mergeCell ref="B3:D3"/>
    <mergeCell ref="B4:B8"/>
    <mergeCell ref="C4:C6"/>
    <mergeCell ref="C7:C8"/>
    <mergeCell ref="B9:B14"/>
    <mergeCell ref="C9:C10"/>
    <mergeCell ref="C11:C12"/>
    <mergeCell ref="C13:C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7030A0"/>
  </sheetPr>
  <dimension ref="B4:AU63"/>
  <sheetViews>
    <sheetView topLeftCell="E10" workbookViewId="0">
      <selection activeCell="Q27" sqref="Q27"/>
    </sheetView>
  </sheetViews>
  <sheetFormatPr baseColWidth="10" defaultColWidth="11.42578125" defaultRowHeight="15"/>
  <cols>
    <col min="1" max="1" width="3.7109375" style="6" customWidth="1"/>
    <col min="2" max="2" width="6.7109375" style="6" customWidth="1"/>
    <col min="3" max="3" width="0.42578125" style="6" hidden="1" customWidth="1"/>
    <col min="4" max="4" width="11.42578125" style="6" hidden="1" customWidth="1"/>
    <col min="5" max="5" width="9.85546875" style="6" customWidth="1"/>
    <col min="6" max="8" width="11.42578125" style="6" hidden="1" customWidth="1"/>
    <col min="9" max="9" width="8.42578125" style="6" customWidth="1"/>
    <col min="10" max="11" width="11.42578125" style="6"/>
    <col min="12" max="12" width="0.140625" style="6" customWidth="1"/>
    <col min="13" max="13" width="0.28515625" style="6" hidden="1" customWidth="1"/>
    <col min="14" max="15" width="11.42578125" style="6" hidden="1" customWidth="1"/>
    <col min="16" max="16" width="11.42578125" style="6"/>
    <col min="17" max="17" width="10.28515625" style="6" customWidth="1"/>
    <col min="18" max="18" width="11.42578125" style="6" hidden="1" customWidth="1"/>
    <col min="19" max="19" width="0.85546875" style="6" hidden="1" customWidth="1"/>
    <col min="20" max="20" width="11.42578125" style="6" hidden="1" customWidth="1"/>
    <col min="21" max="21" width="0.140625" style="6" hidden="1" customWidth="1"/>
    <col min="22" max="22" width="11.42578125" style="6"/>
    <col min="23" max="23" width="10.140625" style="6" customWidth="1"/>
    <col min="24" max="24" width="3.85546875" style="6" hidden="1" customWidth="1"/>
    <col min="25" max="25" width="4.42578125" style="6" hidden="1" customWidth="1"/>
    <col min="26" max="27" width="11.42578125" style="6" hidden="1" customWidth="1"/>
    <col min="28" max="28" width="11.42578125" style="6"/>
    <col min="29" max="29" width="9.7109375" style="6" customWidth="1"/>
    <col min="30" max="30" width="1.42578125" style="6" hidden="1" customWidth="1"/>
    <col min="31" max="32" width="11.42578125" style="6" hidden="1" customWidth="1"/>
    <col min="33" max="33" width="0.85546875" style="6" hidden="1" customWidth="1"/>
    <col min="34" max="34" width="11.42578125" style="6"/>
    <col min="35" max="35" width="13" style="6" customWidth="1"/>
    <col min="36" max="37" width="1.42578125" style="6" hidden="1" customWidth="1"/>
    <col min="38" max="38" width="1" style="6" customWidth="1"/>
    <col min="39" max="40" width="11.42578125" style="6"/>
    <col min="41" max="41" width="4.42578125" style="6" customWidth="1"/>
    <col min="42" max="42" width="2.42578125" style="6" hidden="1" customWidth="1"/>
    <col min="43" max="45" width="11.42578125" style="6" hidden="1" customWidth="1"/>
    <col min="46" max="46" width="11.42578125" style="6"/>
    <col min="47" max="47" width="15.7109375" style="6" customWidth="1"/>
    <col min="48" max="16384" width="11.42578125" style="6"/>
  </cols>
  <sheetData>
    <row r="4" spans="2:47">
      <c r="B4" s="334" t="s">
        <v>294</v>
      </c>
      <c r="C4" s="334"/>
      <c r="D4" s="334"/>
      <c r="E4" s="334"/>
      <c r="F4" s="334"/>
      <c r="G4" s="334"/>
      <c r="H4" s="334"/>
      <c r="I4" s="334"/>
      <c r="J4" s="335" t="s">
        <v>49</v>
      </c>
      <c r="K4" s="335"/>
      <c r="L4" s="335"/>
      <c r="M4" s="335"/>
      <c r="N4" s="335"/>
      <c r="O4" s="335"/>
      <c r="P4" s="335"/>
      <c r="Q4" s="335"/>
      <c r="R4" s="335"/>
      <c r="S4" s="335"/>
      <c r="T4" s="335"/>
      <c r="U4" s="335"/>
      <c r="V4" s="335"/>
      <c r="W4" s="335"/>
      <c r="X4" s="335"/>
      <c r="Y4" s="335"/>
      <c r="Z4" s="335"/>
      <c r="AA4" s="335"/>
      <c r="AB4" s="335"/>
      <c r="AC4" s="335"/>
      <c r="AD4" s="335"/>
      <c r="AE4" s="335"/>
      <c r="AF4" s="335"/>
      <c r="AG4" s="335"/>
      <c r="AH4" s="335"/>
      <c r="AI4" s="335"/>
      <c r="AJ4" s="335"/>
      <c r="AK4" s="335"/>
      <c r="AL4" s="335"/>
      <c r="AT4" s="336" t="s">
        <v>83</v>
      </c>
      <c r="AU4" s="336"/>
    </row>
    <row r="5" spans="2:47">
      <c r="B5" s="334"/>
      <c r="C5" s="334"/>
      <c r="D5" s="334"/>
      <c r="E5" s="334"/>
      <c r="F5" s="334"/>
      <c r="G5" s="334"/>
      <c r="H5" s="334"/>
      <c r="I5" s="334"/>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T5" s="336"/>
      <c r="AU5" s="336"/>
    </row>
    <row r="6" spans="2:47">
      <c r="B6" s="334"/>
      <c r="C6" s="334"/>
      <c r="D6" s="334"/>
      <c r="E6" s="334"/>
      <c r="F6" s="334"/>
      <c r="G6" s="334"/>
      <c r="H6" s="334"/>
      <c r="I6" s="334"/>
      <c r="J6" s="335"/>
      <c r="K6" s="335"/>
      <c r="L6" s="335"/>
      <c r="M6" s="335"/>
      <c r="N6" s="335"/>
      <c r="O6" s="335"/>
      <c r="P6" s="335"/>
      <c r="Q6" s="335"/>
      <c r="R6" s="335"/>
      <c r="S6" s="335"/>
      <c r="T6" s="335"/>
      <c r="U6" s="335"/>
      <c r="V6" s="335"/>
      <c r="W6" s="335"/>
      <c r="X6" s="335"/>
      <c r="Y6" s="335"/>
      <c r="Z6" s="335"/>
      <c r="AA6" s="335"/>
      <c r="AB6" s="335"/>
      <c r="AC6" s="335"/>
      <c r="AD6" s="335"/>
      <c r="AE6" s="335"/>
      <c r="AF6" s="335"/>
      <c r="AG6" s="335"/>
      <c r="AH6" s="335"/>
      <c r="AI6" s="335"/>
      <c r="AJ6" s="335"/>
      <c r="AK6" s="335"/>
      <c r="AL6" s="335"/>
      <c r="AT6" s="336"/>
      <c r="AU6" s="336"/>
    </row>
    <row r="7" spans="2:47" ht="15.75" thickBot="1"/>
    <row r="8" spans="2:47" ht="15.75">
      <c r="B8" s="337" t="s">
        <v>203</v>
      </c>
      <c r="C8" s="337"/>
      <c r="D8" s="338"/>
      <c r="E8" s="305" t="s">
        <v>295</v>
      </c>
      <c r="F8" s="306"/>
      <c r="G8" s="306"/>
      <c r="H8" s="306"/>
      <c r="I8" s="307"/>
      <c r="J8" s="49" t="s">
        <v>296</v>
      </c>
      <c r="K8" s="50" t="s">
        <v>296</v>
      </c>
      <c r="L8" s="50" t="s">
        <v>296</v>
      </c>
      <c r="M8" s="50" t="s">
        <v>296</v>
      </c>
      <c r="N8" s="50" t="s">
        <v>296</v>
      </c>
      <c r="O8" s="51" t="s">
        <v>296</v>
      </c>
      <c r="P8" s="49" t="s">
        <v>296</v>
      </c>
      <c r="Q8" s="50" t="s">
        <v>296</v>
      </c>
      <c r="R8" s="50" t="s">
        <v>296</v>
      </c>
      <c r="S8" s="50" t="s">
        <v>296</v>
      </c>
      <c r="T8" s="50" t="s">
        <v>296</v>
      </c>
      <c r="U8" s="51" t="s">
        <v>296</v>
      </c>
      <c r="V8" s="49" t="s">
        <v>296</v>
      </c>
      <c r="W8" s="50" t="s">
        <v>296</v>
      </c>
      <c r="X8" s="50" t="s">
        <v>296</v>
      </c>
      <c r="Y8" s="50" t="s">
        <v>296</v>
      </c>
      <c r="Z8" s="50" t="s">
        <v>296</v>
      </c>
      <c r="AA8" s="51" t="s">
        <v>296</v>
      </c>
      <c r="AB8" s="49" t="s">
        <v>296</v>
      </c>
      <c r="AC8" s="50" t="s">
        <v>296</v>
      </c>
      <c r="AD8" s="50" t="s">
        <v>296</v>
      </c>
      <c r="AE8" s="50" t="s">
        <v>296</v>
      </c>
      <c r="AF8" s="50" t="s">
        <v>296</v>
      </c>
      <c r="AG8" s="51" t="s">
        <v>296</v>
      </c>
      <c r="AH8" s="52" t="s">
        <v>296</v>
      </c>
      <c r="AI8" s="53" t="s">
        <v>296</v>
      </c>
      <c r="AJ8" s="53" t="s">
        <v>296</v>
      </c>
      <c r="AK8" s="53" t="s">
        <v>296</v>
      </c>
      <c r="AL8" s="53" t="s">
        <v>296</v>
      </c>
      <c r="AN8" s="339" t="s">
        <v>297</v>
      </c>
      <c r="AO8" s="340"/>
      <c r="AP8" s="340"/>
      <c r="AQ8" s="340"/>
      <c r="AR8" s="340"/>
      <c r="AS8" s="341"/>
      <c r="AT8" s="323" t="s">
        <v>298</v>
      </c>
      <c r="AU8" s="323"/>
    </row>
    <row r="9" spans="2:47" ht="15.75">
      <c r="B9" s="337"/>
      <c r="C9" s="337"/>
      <c r="D9" s="338"/>
      <c r="E9" s="311"/>
      <c r="F9" s="309"/>
      <c r="G9" s="309"/>
      <c r="H9" s="309"/>
      <c r="I9" s="310"/>
      <c r="J9" s="54" t="s">
        <v>296</v>
      </c>
      <c r="K9" s="55" t="s">
        <v>296</v>
      </c>
      <c r="L9" s="55" t="s">
        <v>296</v>
      </c>
      <c r="M9" s="55" t="s">
        <v>296</v>
      </c>
      <c r="N9" s="55" t="s">
        <v>296</v>
      </c>
      <c r="O9" s="56" t="s">
        <v>296</v>
      </c>
      <c r="P9" s="54" t="s">
        <v>296</v>
      </c>
      <c r="Q9" s="55" t="s">
        <v>296</v>
      </c>
      <c r="R9" s="55" t="s">
        <v>296</v>
      </c>
      <c r="S9" s="55" t="s">
        <v>296</v>
      </c>
      <c r="T9" s="55" t="s">
        <v>296</v>
      </c>
      <c r="U9" s="56" t="s">
        <v>296</v>
      </c>
      <c r="V9" s="54" t="s">
        <v>296</v>
      </c>
      <c r="W9" s="55" t="s">
        <v>296</v>
      </c>
      <c r="X9" s="55" t="s">
        <v>296</v>
      </c>
      <c r="Y9" s="55" t="s">
        <v>296</v>
      </c>
      <c r="Z9" s="55" t="s">
        <v>296</v>
      </c>
      <c r="AA9" s="56" t="s">
        <v>296</v>
      </c>
      <c r="AB9" s="54" t="s">
        <v>296</v>
      </c>
      <c r="AC9" s="55" t="s">
        <v>296</v>
      </c>
      <c r="AD9" s="55" t="s">
        <v>296</v>
      </c>
      <c r="AE9" s="55" t="s">
        <v>296</v>
      </c>
      <c r="AF9" s="55" t="s">
        <v>296</v>
      </c>
      <c r="AG9" s="56" t="s">
        <v>296</v>
      </c>
      <c r="AH9" s="57" t="s">
        <v>296</v>
      </c>
      <c r="AI9" s="58" t="s">
        <v>296</v>
      </c>
      <c r="AJ9" s="58" t="s">
        <v>296</v>
      </c>
      <c r="AK9" s="58" t="s">
        <v>296</v>
      </c>
      <c r="AL9" s="58" t="s">
        <v>296</v>
      </c>
      <c r="AN9" s="342"/>
      <c r="AO9" s="343"/>
      <c r="AP9" s="343"/>
      <c r="AQ9" s="343"/>
      <c r="AR9" s="343"/>
      <c r="AS9" s="344"/>
      <c r="AT9" s="323"/>
      <c r="AU9" s="323"/>
    </row>
    <row r="10" spans="2:47" ht="15.75">
      <c r="B10" s="337"/>
      <c r="C10" s="337"/>
      <c r="D10" s="338"/>
      <c r="E10" s="311"/>
      <c r="F10" s="309"/>
      <c r="G10" s="309"/>
      <c r="H10" s="309"/>
      <c r="I10" s="310"/>
      <c r="J10" s="54" t="s">
        <v>296</v>
      </c>
      <c r="K10" s="55" t="s">
        <v>296</v>
      </c>
      <c r="L10" s="55" t="s">
        <v>296</v>
      </c>
      <c r="M10" s="55" t="s">
        <v>296</v>
      </c>
      <c r="N10" s="55" t="s">
        <v>296</v>
      </c>
      <c r="O10" s="56" t="s">
        <v>296</v>
      </c>
      <c r="P10" s="54" t="s">
        <v>296</v>
      </c>
      <c r="Q10" s="55" t="s">
        <v>296</v>
      </c>
      <c r="R10" s="55" t="s">
        <v>296</v>
      </c>
      <c r="S10" s="55" t="s">
        <v>296</v>
      </c>
      <c r="T10" s="55" t="s">
        <v>296</v>
      </c>
      <c r="U10" s="56" t="s">
        <v>296</v>
      </c>
      <c r="V10" s="54" t="s">
        <v>296</v>
      </c>
      <c r="W10" s="55" t="s">
        <v>296</v>
      </c>
      <c r="X10" s="55" t="s">
        <v>296</v>
      </c>
      <c r="Y10" s="55" t="s">
        <v>296</v>
      </c>
      <c r="Z10" s="55" t="s">
        <v>296</v>
      </c>
      <c r="AA10" s="56" t="s">
        <v>296</v>
      </c>
      <c r="AB10" s="54" t="s">
        <v>296</v>
      </c>
      <c r="AC10" s="55" t="s">
        <v>296</v>
      </c>
      <c r="AD10" s="55" t="s">
        <v>296</v>
      </c>
      <c r="AE10" s="55" t="s">
        <v>296</v>
      </c>
      <c r="AF10" s="55" t="s">
        <v>296</v>
      </c>
      <c r="AG10" s="56" t="s">
        <v>296</v>
      </c>
      <c r="AH10" s="57" t="s">
        <v>296</v>
      </c>
      <c r="AI10" s="58" t="s">
        <v>296</v>
      </c>
      <c r="AJ10" s="58" t="s">
        <v>296</v>
      </c>
      <c r="AK10" s="58" t="s">
        <v>296</v>
      </c>
      <c r="AL10" s="58" t="s">
        <v>296</v>
      </c>
      <c r="AN10" s="342"/>
      <c r="AO10" s="343"/>
      <c r="AP10" s="343"/>
      <c r="AQ10" s="343"/>
      <c r="AR10" s="343"/>
      <c r="AS10" s="344"/>
      <c r="AT10" s="323"/>
      <c r="AU10" s="323"/>
    </row>
    <row r="11" spans="2:47" ht="15.75">
      <c r="B11" s="337"/>
      <c r="C11" s="337"/>
      <c r="D11" s="338"/>
      <c r="E11" s="311"/>
      <c r="F11" s="309"/>
      <c r="G11" s="309"/>
      <c r="H11" s="309"/>
      <c r="I11" s="310"/>
      <c r="J11" s="54" t="s">
        <v>296</v>
      </c>
      <c r="K11" s="55" t="s">
        <v>296</v>
      </c>
      <c r="L11" s="55" t="s">
        <v>296</v>
      </c>
      <c r="M11" s="55" t="s">
        <v>296</v>
      </c>
      <c r="N11" s="55" t="s">
        <v>296</v>
      </c>
      <c r="O11" s="56" t="s">
        <v>296</v>
      </c>
      <c r="P11" s="54" t="s">
        <v>296</v>
      </c>
      <c r="Q11" s="55" t="s">
        <v>296</v>
      </c>
      <c r="R11" s="55" t="s">
        <v>296</v>
      </c>
      <c r="S11" s="55" t="s">
        <v>296</v>
      </c>
      <c r="T11" s="55" t="s">
        <v>296</v>
      </c>
      <c r="U11" s="56" t="s">
        <v>296</v>
      </c>
      <c r="V11" s="54" t="s">
        <v>296</v>
      </c>
      <c r="W11" s="55" t="s">
        <v>296</v>
      </c>
      <c r="X11" s="55" t="s">
        <v>296</v>
      </c>
      <c r="Y11" s="55" t="s">
        <v>296</v>
      </c>
      <c r="Z11" s="55" t="s">
        <v>296</v>
      </c>
      <c r="AA11" s="56" t="s">
        <v>296</v>
      </c>
      <c r="AB11" s="54" t="s">
        <v>296</v>
      </c>
      <c r="AC11" s="55" t="s">
        <v>296</v>
      </c>
      <c r="AD11" s="55" t="s">
        <v>296</v>
      </c>
      <c r="AE11" s="55" t="s">
        <v>296</v>
      </c>
      <c r="AF11" s="55" t="s">
        <v>296</v>
      </c>
      <c r="AG11" s="56" t="s">
        <v>296</v>
      </c>
      <c r="AH11" s="57" t="s">
        <v>296</v>
      </c>
      <c r="AI11" s="58" t="s">
        <v>296</v>
      </c>
      <c r="AJ11" s="58" t="s">
        <v>296</v>
      </c>
      <c r="AK11" s="58" t="s">
        <v>296</v>
      </c>
      <c r="AL11" s="58" t="s">
        <v>296</v>
      </c>
      <c r="AN11" s="342"/>
      <c r="AO11" s="343"/>
      <c r="AP11" s="343"/>
      <c r="AQ11" s="343"/>
      <c r="AR11" s="343"/>
      <c r="AS11" s="344"/>
      <c r="AT11" s="323"/>
      <c r="AU11" s="323"/>
    </row>
    <row r="12" spans="2:47" ht="15.75">
      <c r="B12" s="337"/>
      <c r="C12" s="337"/>
      <c r="D12" s="338"/>
      <c r="E12" s="311"/>
      <c r="F12" s="309"/>
      <c r="G12" s="309"/>
      <c r="H12" s="309"/>
      <c r="I12" s="310"/>
      <c r="J12" s="54" t="s">
        <v>296</v>
      </c>
      <c r="K12" s="55" t="s">
        <v>296</v>
      </c>
      <c r="L12" s="55" t="s">
        <v>296</v>
      </c>
      <c r="M12" s="55" t="s">
        <v>296</v>
      </c>
      <c r="N12" s="55" t="s">
        <v>296</v>
      </c>
      <c r="O12" s="56" t="s">
        <v>296</v>
      </c>
      <c r="P12" s="54" t="s">
        <v>296</v>
      </c>
      <c r="Q12" s="55" t="s">
        <v>296</v>
      </c>
      <c r="R12" s="55" t="s">
        <v>296</v>
      </c>
      <c r="S12" s="55" t="s">
        <v>296</v>
      </c>
      <c r="T12" s="55" t="s">
        <v>296</v>
      </c>
      <c r="U12" s="56" t="s">
        <v>296</v>
      </c>
      <c r="V12" s="54" t="s">
        <v>296</v>
      </c>
      <c r="W12" s="55" t="s">
        <v>296</v>
      </c>
      <c r="X12" s="55" t="s">
        <v>296</v>
      </c>
      <c r="Y12" s="55" t="s">
        <v>296</v>
      </c>
      <c r="Z12" s="55" t="s">
        <v>296</v>
      </c>
      <c r="AA12" s="56" t="s">
        <v>296</v>
      </c>
      <c r="AB12" s="54" t="s">
        <v>296</v>
      </c>
      <c r="AC12" s="55" t="s">
        <v>296</v>
      </c>
      <c r="AD12" s="55" t="s">
        <v>296</v>
      </c>
      <c r="AE12" s="55" t="s">
        <v>296</v>
      </c>
      <c r="AF12" s="55" t="s">
        <v>296</v>
      </c>
      <c r="AG12" s="56" t="s">
        <v>296</v>
      </c>
      <c r="AH12" s="57" t="s">
        <v>296</v>
      </c>
      <c r="AI12" s="58" t="s">
        <v>296</v>
      </c>
      <c r="AJ12" s="58" t="s">
        <v>296</v>
      </c>
      <c r="AK12" s="58" t="s">
        <v>296</v>
      </c>
      <c r="AL12" s="58" t="s">
        <v>296</v>
      </c>
      <c r="AN12" s="342"/>
      <c r="AO12" s="343"/>
      <c r="AP12" s="343"/>
      <c r="AQ12" s="343"/>
      <c r="AR12" s="343"/>
      <c r="AS12" s="344"/>
      <c r="AT12" s="323"/>
      <c r="AU12" s="323"/>
    </row>
    <row r="13" spans="2:47" ht="15.75">
      <c r="B13" s="337"/>
      <c r="C13" s="337"/>
      <c r="D13" s="338"/>
      <c r="E13" s="311"/>
      <c r="F13" s="309"/>
      <c r="G13" s="309"/>
      <c r="H13" s="309"/>
      <c r="I13" s="310"/>
      <c r="J13" s="54" t="s">
        <v>296</v>
      </c>
      <c r="K13" s="55" t="s">
        <v>296</v>
      </c>
      <c r="L13" s="55" t="s">
        <v>296</v>
      </c>
      <c r="M13" s="55" t="s">
        <v>296</v>
      </c>
      <c r="N13" s="55" t="s">
        <v>296</v>
      </c>
      <c r="O13" s="56" t="s">
        <v>296</v>
      </c>
      <c r="P13" s="54" t="s">
        <v>296</v>
      </c>
      <c r="Q13" s="55" t="s">
        <v>296</v>
      </c>
      <c r="R13" s="55" t="s">
        <v>296</v>
      </c>
      <c r="S13" s="55" t="s">
        <v>296</v>
      </c>
      <c r="T13" s="55" t="s">
        <v>296</v>
      </c>
      <c r="U13" s="56" t="s">
        <v>296</v>
      </c>
      <c r="V13" s="54" t="s">
        <v>296</v>
      </c>
      <c r="W13" s="55" t="s">
        <v>296</v>
      </c>
      <c r="X13" s="55" t="s">
        <v>296</v>
      </c>
      <c r="Y13" s="55" t="s">
        <v>296</v>
      </c>
      <c r="Z13" s="55" t="s">
        <v>296</v>
      </c>
      <c r="AA13" s="56" t="s">
        <v>296</v>
      </c>
      <c r="AB13" s="54" t="s">
        <v>296</v>
      </c>
      <c r="AC13" s="55" t="s">
        <v>296</v>
      </c>
      <c r="AD13" s="55" t="s">
        <v>296</v>
      </c>
      <c r="AE13" s="55" t="s">
        <v>296</v>
      </c>
      <c r="AF13" s="55" t="s">
        <v>296</v>
      </c>
      <c r="AG13" s="56" t="s">
        <v>296</v>
      </c>
      <c r="AH13" s="57" t="s">
        <v>296</v>
      </c>
      <c r="AI13" s="58" t="s">
        <v>296</v>
      </c>
      <c r="AJ13" s="58" t="s">
        <v>296</v>
      </c>
      <c r="AK13" s="58" t="s">
        <v>296</v>
      </c>
      <c r="AL13" s="58" t="s">
        <v>296</v>
      </c>
      <c r="AN13" s="342"/>
      <c r="AO13" s="343"/>
      <c r="AP13" s="343"/>
      <c r="AQ13" s="343"/>
      <c r="AR13" s="343"/>
      <c r="AS13" s="344"/>
      <c r="AT13" s="323"/>
      <c r="AU13" s="323"/>
    </row>
    <row r="14" spans="2:47" ht="5.25" customHeight="1" thickBot="1">
      <c r="B14" s="337"/>
      <c r="C14" s="337"/>
      <c r="D14" s="338"/>
      <c r="E14" s="311"/>
      <c r="F14" s="309"/>
      <c r="G14" s="309"/>
      <c r="H14" s="309"/>
      <c r="I14" s="310"/>
      <c r="J14" s="54" t="s">
        <v>296</v>
      </c>
      <c r="K14" s="55" t="s">
        <v>296</v>
      </c>
      <c r="L14" s="55" t="s">
        <v>296</v>
      </c>
      <c r="M14" s="55" t="s">
        <v>296</v>
      </c>
      <c r="N14" s="55" t="s">
        <v>296</v>
      </c>
      <c r="O14" s="56" t="s">
        <v>296</v>
      </c>
      <c r="P14" s="54" t="s">
        <v>296</v>
      </c>
      <c r="Q14" s="55" t="s">
        <v>296</v>
      </c>
      <c r="R14" s="55" t="s">
        <v>296</v>
      </c>
      <c r="S14" s="55" t="s">
        <v>296</v>
      </c>
      <c r="T14" s="55" t="s">
        <v>296</v>
      </c>
      <c r="U14" s="56" t="s">
        <v>296</v>
      </c>
      <c r="V14" s="54" t="s">
        <v>296</v>
      </c>
      <c r="W14" s="55" t="s">
        <v>296</v>
      </c>
      <c r="X14" s="55" t="s">
        <v>296</v>
      </c>
      <c r="Y14" s="55" t="s">
        <v>296</v>
      </c>
      <c r="Z14" s="55" t="s">
        <v>296</v>
      </c>
      <c r="AA14" s="56" t="s">
        <v>296</v>
      </c>
      <c r="AB14" s="54" t="s">
        <v>296</v>
      </c>
      <c r="AC14" s="55" t="s">
        <v>296</v>
      </c>
      <c r="AD14" s="55" t="s">
        <v>296</v>
      </c>
      <c r="AE14" s="55" t="s">
        <v>296</v>
      </c>
      <c r="AF14" s="55" t="s">
        <v>296</v>
      </c>
      <c r="AG14" s="56" t="s">
        <v>296</v>
      </c>
      <c r="AH14" s="57" t="s">
        <v>296</v>
      </c>
      <c r="AI14" s="58" t="s">
        <v>296</v>
      </c>
      <c r="AJ14" s="58" t="s">
        <v>296</v>
      </c>
      <c r="AK14" s="58" t="s">
        <v>296</v>
      </c>
      <c r="AL14" s="58" t="s">
        <v>296</v>
      </c>
      <c r="AN14" s="342"/>
      <c r="AO14" s="343"/>
      <c r="AP14" s="343"/>
      <c r="AQ14" s="343"/>
      <c r="AR14" s="343"/>
      <c r="AS14" s="344"/>
      <c r="AT14" s="323"/>
      <c r="AU14" s="323"/>
    </row>
    <row r="15" spans="2:47" ht="16.5" hidden="1" thickBot="1">
      <c r="B15" s="337"/>
      <c r="C15" s="337"/>
      <c r="D15" s="338"/>
      <c r="E15" s="311"/>
      <c r="F15" s="309"/>
      <c r="G15" s="309"/>
      <c r="H15" s="309"/>
      <c r="I15" s="310"/>
      <c r="J15" s="54" t="s">
        <v>296</v>
      </c>
      <c r="K15" s="55" t="s">
        <v>296</v>
      </c>
      <c r="L15" s="55" t="s">
        <v>296</v>
      </c>
      <c r="M15" s="55" t="s">
        <v>296</v>
      </c>
      <c r="N15" s="55" t="s">
        <v>296</v>
      </c>
      <c r="O15" s="56" t="s">
        <v>296</v>
      </c>
      <c r="P15" s="54" t="s">
        <v>296</v>
      </c>
      <c r="Q15" s="55" t="s">
        <v>296</v>
      </c>
      <c r="R15" s="55" t="s">
        <v>296</v>
      </c>
      <c r="S15" s="55" t="s">
        <v>296</v>
      </c>
      <c r="T15" s="55" t="s">
        <v>296</v>
      </c>
      <c r="U15" s="56" t="s">
        <v>296</v>
      </c>
      <c r="V15" s="54" t="s">
        <v>296</v>
      </c>
      <c r="W15" s="55" t="s">
        <v>296</v>
      </c>
      <c r="X15" s="55" t="s">
        <v>296</v>
      </c>
      <c r="Y15" s="55" t="s">
        <v>296</v>
      </c>
      <c r="Z15" s="55" t="s">
        <v>296</v>
      </c>
      <c r="AA15" s="56" t="s">
        <v>296</v>
      </c>
      <c r="AB15" s="54" t="s">
        <v>296</v>
      </c>
      <c r="AC15" s="55" t="s">
        <v>296</v>
      </c>
      <c r="AD15" s="55" t="s">
        <v>296</v>
      </c>
      <c r="AE15" s="55" t="s">
        <v>296</v>
      </c>
      <c r="AF15" s="55" t="s">
        <v>296</v>
      </c>
      <c r="AG15" s="56" t="s">
        <v>296</v>
      </c>
      <c r="AH15" s="57" t="s">
        <v>296</v>
      </c>
      <c r="AI15" s="58" t="s">
        <v>296</v>
      </c>
      <c r="AJ15" s="58" t="s">
        <v>296</v>
      </c>
      <c r="AK15" s="58" t="s">
        <v>296</v>
      </c>
      <c r="AL15" s="58" t="s">
        <v>296</v>
      </c>
      <c r="AN15" s="342"/>
      <c r="AO15" s="343"/>
      <c r="AP15" s="343"/>
      <c r="AQ15" s="343"/>
      <c r="AR15" s="343"/>
      <c r="AS15" s="344"/>
      <c r="AT15" s="35"/>
      <c r="AU15" s="35"/>
    </row>
    <row r="16" spans="2:47" ht="16.5" hidden="1" thickBot="1">
      <c r="B16" s="337"/>
      <c r="C16" s="337"/>
      <c r="D16" s="338"/>
      <c r="E16" s="311"/>
      <c r="F16" s="309"/>
      <c r="G16" s="309"/>
      <c r="H16" s="309"/>
      <c r="I16" s="310"/>
      <c r="J16" s="54" t="s">
        <v>296</v>
      </c>
      <c r="K16" s="55" t="s">
        <v>296</v>
      </c>
      <c r="L16" s="55" t="s">
        <v>296</v>
      </c>
      <c r="M16" s="55" t="s">
        <v>296</v>
      </c>
      <c r="N16" s="55" t="s">
        <v>296</v>
      </c>
      <c r="O16" s="56" t="s">
        <v>296</v>
      </c>
      <c r="P16" s="54" t="s">
        <v>296</v>
      </c>
      <c r="Q16" s="55" t="s">
        <v>296</v>
      </c>
      <c r="R16" s="55" t="s">
        <v>296</v>
      </c>
      <c r="S16" s="55" t="s">
        <v>296</v>
      </c>
      <c r="T16" s="55" t="s">
        <v>296</v>
      </c>
      <c r="U16" s="56" t="s">
        <v>296</v>
      </c>
      <c r="V16" s="54" t="s">
        <v>296</v>
      </c>
      <c r="W16" s="55" t="s">
        <v>296</v>
      </c>
      <c r="X16" s="55" t="s">
        <v>296</v>
      </c>
      <c r="Y16" s="55" t="s">
        <v>296</v>
      </c>
      <c r="Z16" s="55" t="s">
        <v>296</v>
      </c>
      <c r="AA16" s="56" t="s">
        <v>296</v>
      </c>
      <c r="AB16" s="54" t="s">
        <v>296</v>
      </c>
      <c r="AC16" s="55" t="s">
        <v>296</v>
      </c>
      <c r="AD16" s="55" t="s">
        <v>296</v>
      </c>
      <c r="AE16" s="55" t="s">
        <v>296</v>
      </c>
      <c r="AF16" s="55" t="s">
        <v>296</v>
      </c>
      <c r="AG16" s="56" t="s">
        <v>296</v>
      </c>
      <c r="AH16" s="57" t="s">
        <v>296</v>
      </c>
      <c r="AI16" s="58" t="s">
        <v>296</v>
      </c>
      <c r="AJ16" s="58" t="s">
        <v>296</v>
      </c>
      <c r="AK16" s="58" t="s">
        <v>296</v>
      </c>
      <c r="AL16" s="58" t="s">
        <v>296</v>
      </c>
      <c r="AN16" s="342"/>
      <c r="AO16" s="343"/>
      <c r="AP16" s="343"/>
      <c r="AQ16" s="343"/>
      <c r="AR16" s="343"/>
      <c r="AS16" s="344"/>
      <c r="AT16" s="35"/>
      <c r="AU16" s="35"/>
    </row>
    <row r="17" spans="2:47" ht="16.5" hidden="1" thickBot="1">
      <c r="B17" s="337"/>
      <c r="C17" s="337"/>
      <c r="D17" s="338"/>
      <c r="E17" s="312"/>
      <c r="F17" s="313"/>
      <c r="G17" s="313"/>
      <c r="H17" s="313"/>
      <c r="I17" s="314"/>
      <c r="J17" s="59" t="s">
        <v>296</v>
      </c>
      <c r="K17" s="60" t="s">
        <v>296</v>
      </c>
      <c r="L17" s="60" t="s">
        <v>296</v>
      </c>
      <c r="M17" s="60" t="s">
        <v>296</v>
      </c>
      <c r="N17" s="60" t="s">
        <v>296</v>
      </c>
      <c r="O17" s="61" t="s">
        <v>296</v>
      </c>
      <c r="P17" s="54" t="s">
        <v>296</v>
      </c>
      <c r="Q17" s="55" t="s">
        <v>296</v>
      </c>
      <c r="R17" s="55" t="s">
        <v>296</v>
      </c>
      <c r="S17" s="55" t="s">
        <v>296</v>
      </c>
      <c r="T17" s="55" t="s">
        <v>296</v>
      </c>
      <c r="U17" s="56" t="s">
        <v>296</v>
      </c>
      <c r="V17" s="59" t="s">
        <v>296</v>
      </c>
      <c r="W17" s="60" t="s">
        <v>296</v>
      </c>
      <c r="X17" s="60" t="s">
        <v>296</v>
      </c>
      <c r="Y17" s="60" t="s">
        <v>296</v>
      </c>
      <c r="Z17" s="60" t="s">
        <v>296</v>
      </c>
      <c r="AA17" s="61" t="s">
        <v>296</v>
      </c>
      <c r="AB17" s="54" t="s">
        <v>296</v>
      </c>
      <c r="AC17" s="55" t="s">
        <v>296</v>
      </c>
      <c r="AD17" s="55" t="s">
        <v>296</v>
      </c>
      <c r="AE17" s="55" t="s">
        <v>296</v>
      </c>
      <c r="AF17" s="55" t="s">
        <v>296</v>
      </c>
      <c r="AG17" s="56" t="s">
        <v>296</v>
      </c>
      <c r="AH17" s="62" t="s">
        <v>296</v>
      </c>
      <c r="AI17" s="63" t="s">
        <v>296</v>
      </c>
      <c r="AJ17" s="63" t="s">
        <v>296</v>
      </c>
      <c r="AK17" s="63" t="s">
        <v>296</v>
      </c>
      <c r="AL17" s="63" t="s">
        <v>296</v>
      </c>
      <c r="AN17" s="345"/>
      <c r="AO17" s="346"/>
      <c r="AP17" s="346"/>
      <c r="AQ17" s="346"/>
      <c r="AR17" s="346"/>
      <c r="AS17" s="347"/>
      <c r="AT17" s="35"/>
      <c r="AU17" s="35"/>
    </row>
    <row r="18" spans="2:47" ht="15.75" customHeight="1">
      <c r="B18" s="337"/>
      <c r="C18" s="337"/>
      <c r="D18" s="338"/>
      <c r="E18" s="305" t="s">
        <v>299</v>
      </c>
      <c r="F18" s="306"/>
      <c r="G18" s="306"/>
      <c r="H18" s="306"/>
      <c r="I18" s="306"/>
      <c r="J18" s="166" t="s">
        <v>296</v>
      </c>
      <c r="K18" s="167" t="s">
        <v>296</v>
      </c>
      <c r="L18" s="167" t="s">
        <v>296</v>
      </c>
      <c r="M18" s="167" t="s">
        <v>296</v>
      </c>
      <c r="N18" s="167" t="s">
        <v>296</v>
      </c>
      <c r="O18" s="168" t="s">
        <v>296</v>
      </c>
      <c r="P18" s="166" t="s">
        <v>296</v>
      </c>
      <c r="Q18" s="167" t="s">
        <v>296</v>
      </c>
      <c r="R18" s="64" t="s">
        <v>296</v>
      </c>
      <c r="S18" s="64" t="s">
        <v>296</v>
      </c>
      <c r="T18" s="64" t="s">
        <v>296</v>
      </c>
      <c r="U18" s="65" t="s">
        <v>296</v>
      </c>
      <c r="V18" s="49" t="s">
        <v>296</v>
      </c>
      <c r="W18" s="50" t="s">
        <v>296</v>
      </c>
      <c r="X18" s="50" t="s">
        <v>296</v>
      </c>
      <c r="Y18" s="50" t="s">
        <v>296</v>
      </c>
      <c r="Z18" s="50" t="s">
        <v>296</v>
      </c>
      <c r="AA18" s="51" t="s">
        <v>296</v>
      </c>
      <c r="AB18" s="49" t="s">
        <v>296</v>
      </c>
      <c r="AC18" s="50" t="s">
        <v>296</v>
      </c>
      <c r="AD18" s="50" t="s">
        <v>296</v>
      </c>
      <c r="AE18" s="50" t="s">
        <v>296</v>
      </c>
      <c r="AF18" s="50" t="s">
        <v>296</v>
      </c>
      <c r="AG18" s="51" t="s">
        <v>296</v>
      </c>
      <c r="AH18" s="52" t="s">
        <v>296</v>
      </c>
      <c r="AI18" s="53" t="s">
        <v>296</v>
      </c>
      <c r="AJ18" s="53" t="s">
        <v>296</v>
      </c>
      <c r="AK18" s="53" t="s">
        <v>296</v>
      </c>
      <c r="AL18" s="53" t="s">
        <v>296</v>
      </c>
      <c r="AN18" s="348" t="s">
        <v>300</v>
      </c>
      <c r="AO18" s="349"/>
      <c r="AP18" s="349"/>
      <c r="AQ18" s="349"/>
      <c r="AR18" s="349"/>
      <c r="AS18" s="349"/>
      <c r="AT18" s="354" t="s">
        <v>301</v>
      </c>
      <c r="AU18" s="355"/>
    </row>
    <row r="19" spans="2:47" ht="15.75" customHeight="1">
      <c r="B19" s="337"/>
      <c r="C19" s="337"/>
      <c r="D19" s="338"/>
      <c r="E19" s="308"/>
      <c r="F19" s="309"/>
      <c r="G19" s="309"/>
      <c r="H19" s="309"/>
      <c r="I19" s="309"/>
      <c r="J19" s="169" t="s">
        <v>296</v>
      </c>
      <c r="K19" s="170" t="s">
        <v>296</v>
      </c>
      <c r="L19" s="170" t="s">
        <v>296</v>
      </c>
      <c r="M19" s="170" t="s">
        <v>296</v>
      </c>
      <c r="N19" s="170" t="s">
        <v>296</v>
      </c>
      <c r="O19" s="171" t="s">
        <v>296</v>
      </c>
      <c r="P19" s="169" t="s">
        <v>296</v>
      </c>
      <c r="Q19" s="170" t="s">
        <v>296</v>
      </c>
      <c r="R19" s="67" t="s">
        <v>296</v>
      </c>
      <c r="S19" s="67" t="s">
        <v>296</v>
      </c>
      <c r="T19" s="67" t="s">
        <v>296</v>
      </c>
      <c r="U19" s="68" t="s">
        <v>296</v>
      </c>
      <c r="V19" s="54" t="s">
        <v>296</v>
      </c>
      <c r="W19" s="55" t="s">
        <v>296</v>
      </c>
      <c r="X19" s="55" t="s">
        <v>296</v>
      </c>
      <c r="Y19" s="55" t="s">
        <v>296</v>
      </c>
      <c r="Z19" s="55" t="s">
        <v>296</v>
      </c>
      <c r="AA19" s="56" t="s">
        <v>296</v>
      </c>
      <c r="AB19" s="54" t="s">
        <v>296</v>
      </c>
      <c r="AC19" s="55" t="s">
        <v>296</v>
      </c>
      <c r="AD19" s="55" t="s">
        <v>296</v>
      </c>
      <c r="AE19" s="55" t="s">
        <v>296</v>
      </c>
      <c r="AF19" s="55" t="s">
        <v>296</v>
      </c>
      <c r="AG19" s="56" t="s">
        <v>296</v>
      </c>
      <c r="AH19" s="57" t="s">
        <v>296</v>
      </c>
      <c r="AI19" s="58" t="s">
        <v>296</v>
      </c>
      <c r="AJ19" s="58" t="s">
        <v>296</v>
      </c>
      <c r="AK19" s="58" t="s">
        <v>296</v>
      </c>
      <c r="AL19" s="58" t="s">
        <v>296</v>
      </c>
      <c r="AN19" s="350"/>
      <c r="AO19" s="351"/>
      <c r="AP19" s="351"/>
      <c r="AQ19" s="351"/>
      <c r="AR19" s="351"/>
      <c r="AS19" s="351"/>
      <c r="AT19" s="356"/>
      <c r="AU19" s="357"/>
    </row>
    <row r="20" spans="2:47" ht="15.75" customHeight="1">
      <c r="B20" s="337"/>
      <c r="C20" s="337"/>
      <c r="D20" s="338"/>
      <c r="E20" s="311"/>
      <c r="F20" s="309"/>
      <c r="G20" s="309"/>
      <c r="H20" s="309"/>
      <c r="I20" s="309"/>
      <c r="J20" s="169" t="s">
        <v>296</v>
      </c>
      <c r="K20" s="170" t="s">
        <v>296</v>
      </c>
      <c r="L20" s="170" t="s">
        <v>296</v>
      </c>
      <c r="M20" s="170" t="s">
        <v>296</v>
      </c>
      <c r="N20" s="170" t="s">
        <v>296</v>
      </c>
      <c r="O20" s="171" t="s">
        <v>296</v>
      </c>
      <c r="P20" s="169" t="s">
        <v>296</v>
      </c>
      <c r="Q20" s="170" t="s">
        <v>296</v>
      </c>
      <c r="R20" s="67" t="s">
        <v>296</v>
      </c>
      <c r="S20" s="67" t="s">
        <v>296</v>
      </c>
      <c r="T20" s="67" t="s">
        <v>296</v>
      </c>
      <c r="U20" s="68" t="s">
        <v>296</v>
      </c>
      <c r="V20" s="54" t="s">
        <v>296</v>
      </c>
      <c r="W20" s="55" t="s">
        <v>296</v>
      </c>
      <c r="X20" s="55" t="s">
        <v>296</v>
      </c>
      <c r="Y20" s="55" t="s">
        <v>296</v>
      </c>
      <c r="Z20" s="55" t="s">
        <v>296</v>
      </c>
      <c r="AA20" s="56" t="s">
        <v>296</v>
      </c>
      <c r="AB20" s="54" t="s">
        <v>296</v>
      </c>
      <c r="AC20" s="55" t="s">
        <v>296</v>
      </c>
      <c r="AD20" s="55" t="s">
        <v>296</v>
      </c>
      <c r="AE20" s="55" t="s">
        <v>296</v>
      </c>
      <c r="AF20" s="55" t="s">
        <v>296</v>
      </c>
      <c r="AG20" s="56" t="s">
        <v>296</v>
      </c>
      <c r="AH20" s="57" t="s">
        <v>296</v>
      </c>
      <c r="AI20" s="58" t="s">
        <v>296</v>
      </c>
      <c r="AJ20" s="58" t="s">
        <v>296</v>
      </c>
      <c r="AK20" s="58" t="s">
        <v>296</v>
      </c>
      <c r="AL20" s="58" t="s">
        <v>296</v>
      </c>
      <c r="AN20" s="350"/>
      <c r="AO20" s="351"/>
      <c r="AP20" s="351"/>
      <c r="AQ20" s="351"/>
      <c r="AR20" s="351"/>
      <c r="AS20" s="351"/>
      <c r="AT20" s="356"/>
      <c r="AU20" s="357"/>
    </row>
    <row r="21" spans="2:47" ht="15.75" customHeight="1">
      <c r="B21" s="337"/>
      <c r="C21" s="337"/>
      <c r="D21" s="338"/>
      <c r="E21" s="311"/>
      <c r="F21" s="309"/>
      <c r="G21" s="309"/>
      <c r="H21" s="309"/>
      <c r="I21" s="309"/>
      <c r="J21" s="169" t="s">
        <v>296</v>
      </c>
      <c r="K21" s="170" t="s">
        <v>296</v>
      </c>
      <c r="L21" s="170" t="s">
        <v>296</v>
      </c>
      <c r="M21" s="170" t="s">
        <v>296</v>
      </c>
      <c r="N21" s="170" t="s">
        <v>296</v>
      </c>
      <c r="O21" s="171" t="s">
        <v>296</v>
      </c>
      <c r="P21" s="169" t="s">
        <v>296</v>
      </c>
      <c r="Q21" s="170" t="s">
        <v>296</v>
      </c>
      <c r="R21" s="67" t="s">
        <v>296</v>
      </c>
      <c r="S21" s="67" t="s">
        <v>296</v>
      </c>
      <c r="T21" s="67" t="s">
        <v>296</v>
      </c>
      <c r="U21" s="68" t="s">
        <v>296</v>
      </c>
      <c r="V21" s="54" t="s">
        <v>296</v>
      </c>
      <c r="W21" s="55" t="s">
        <v>296</v>
      </c>
      <c r="X21" s="55" t="s">
        <v>296</v>
      </c>
      <c r="Y21" s="55" t="s">
        <v>296</v>
      </c>
      <c r="Z21" s="55" t="s">
        <v>296</v>
      </c>
      <c r="AA21" s="56" t="s">
        <v>296</v>
      </c>
      <c r="AB21" s="54" t="s">
        <v>296</v>
      </c>
      <c r="AC21" s="55" t="s">
        <v>296</v>
      </c>
      <c r="AD21" s="55" t="s">
        <v>296</v>
      </c>
      <c r="AE21" s="55" t="s">
        <v>296</v>
      </c>
      <c r="AF21" s="55" t="s">
        <v>296</v>
      </c>
      <c r="AG21" s="56" t="s">
        <v>296</v>
      </c>
      <c r="AH21" s="57" t="s">
        <v>296</v>
      </c>
      <c r="AI21" s="58" t="s">
        <v>296</v>
      </c>
      <c r="AJ21" s="58" t="s">
        <v>296</v>
      </c>
      <c r="AK21" s="58" t="s">
        <v>296</v>
      </c>
      <c r="AL21" s="58" t="s">
        <v>296</v>
      </c>
      <c r="AN21" s="350"/>
      <c r="AO21" s="351"/>
      <c r="AP21" s="351"/>
      <c r="AQ21" s="351"/>
      <c r="AR21" s="351"/>
      <c r="AS21" s="351"/>
      <c r="AT21" s="356"/>
      <c r="AU21" s="357"/>
    </row>
    <row r="22" spans="2:47" ht="15.75" customHeight="1">
      <c r="B22" s="337"/>
      <c r="C22" s="337"/>
      <c r="D22" s="338"/>
      <c r="E22" s="311"/>
      <c r="F22" s="309"/>
      <c r="G22" s="309"/>
      <c r="H22" s="309"/>
      <c r="I22" s="309"/>
      <c r="J22" s="169" t="s">
        <v>296</v>
      </c>
      <c r="K22" s="170" t="s">
        <v>296</v>
      </c>
      <c r="L22" s="170" t="s">
        <v>296</v>
      </c>
      <c r="M22" s="170" t="s">
        <v>296</v>
      </c>
      <c r="N22" s="170" t="s">
        <v>296</v>
      </c>
      <c r="O22" s="171" t="s">
        <v>296</v>
      </c>
      <c r="P22" s="169" t="s">
        <v>296</v>
      </c>
      <c r="Q22" s="170" t="s">
        <v>296</v>
      </c>
      <c r="R22" s="67" t="s">
        <v>296</v>
      </c>
      <c r="S22" s="67" t="s">
        <v>296</v>
      </c>
      <c r="T22" s="67" t="s">
        <v>296</v>
      </c>
      <c r="U22" s="68" t="s">
        <v>296</v>
      </c>
      <c r="V22" s="54" t="s">
        <v>296</v>
      </c>
      <c r="W22" s="55" t="s">
        <v>296</v>
      </c>
      <c r="X22" s="55" t="s">
        <v>296</v>
      </c>
      <c r="Y22" s="55" t="s">
        <v>296</v>
      </c>
      <c r="Z22" s="55" t="s">
        <v>296</v>
      </c>
      <c r="AA22" s="56" t="s">
        <v>296</v>
      </c>
      <c r="AB22" s="54" t="s">
        <v>296</v>
      </c>
      <c r="AC22" s="55" t="s">
        <v>296</v>
      </c>
      <c r="AD22" s="55" t="s">
        <v>296</v>
      </c>
      <c r="AE22" s="55" t="s">
        <v>296</v>
      </c>
      <c r="AF22" s="55" t="s">
        <v>296</v>
      </c>
      <c r="AG22" s="56" t="s">
        <v>296</v>
      </c>
      <c r="AH22" s="57" t="s">
        <v>296</v>
      </c>
      <c r="AI22" s="58" t="s">
        <v>296</v>
      </c>
      <c r="AJ22" s="58" t="s">
        <v>296</v>
      </c>
      <c r="AK22" s="58" t="s">
        <v>296</v>
      </c>
      <c r="AL22" s="58" t="s">
        <v>296</v>
      </c>
      <c r="AN22" s="350"/>
      <c r="AO22" s="351"/>
      <c r="AP22" s="351"/>
      <c r="AQ22" s="351"/>
      <c r="AR22" s="351"/>
      <c r="AS22" s="351"/>
      <c r="AT22" s="356"/>
      <c r="AU22" s="357"/>
    </row>
    <row r="23" spans="2:47" ht="0.75" customHeight="1">
      <c r="B23" s="337"/>
      <c r="C23" s="337"/>
      <c r="D23" s="338"/>
      <c r="E23" s="311"/>
      <c r="F23" s="309"/>
      <c r="G23" s="309"/>
      <c r="H23" s="309"/>
      <c r="I23" s="309"/>
      <c r="J23" s="169" t="s">
        <v>296</v>
      </c>
      <c r="K23" s="170" t="s">
        <v>296</v>
      </c>
      <c r="L23" s="170" t="s">
        <v>296</v>
      </c>
      <c r="M23" s="170" t="s">
        <v>296</v>
      </c>
      <c r="N23" s="170" t="s">
        <v>296</v>
      </c>
      <c r="O23" s="171" t="s">
        <v>296</v>
      </c>
      <c r="P23" s="169" t="s">
        <v>296</v>
      </c>
      <c r="Q23" s="170" t="s">
        <v>296</v>
      </c>
      <c r="R23" s="67" t="s">
        <v>296</v>
      </c>
      <c r="S23" s="67" t="s">
        <v>296</v>
      </c>
      <c r="T23" s="67" t="s">
        <v>296</v>
      </c>
      <c r="U23" s="68" t="s">
        <v>296</v>
      </c>
      <c r="V23" s="54" t="s">
        <v>296</v>
      </c>
      <c r="W23" s="55" t="s">
        <v>296</v>
      </c>
      <c r="X23" s="55" t="s">
        <v>296</v>
      </c>
      <c r="Y23" s="55" t="s">
        <v>296</v>
      </c>
      <c r="Z23" s="55" t="s">
        <v>296</v>
      </c>
      <c r="AA23" s="56" t="s">
        <v>296</v>
      </c>
      <c r="AB23" s="54" t="s">
        <v>296</v>
      </c>
      <c r="AC23" s="55" t="s">
        <v>296</v>
      </c>
      <c r="AD23" s="55" t="s">
        <v>296</v>
      </c>
      <c r="AE23" s="55" t="s">
        <v>296</v>
      </c>
      <c r="AF23" s="55" t="s">
        <v>296</v>
      </c>
      <c r="AG23" s="56" t="s">
        <v>296</v>
      </c>
      <c r="AH23" s="57" t="s">
        <v>296</v>
      </c>
      <c r="AI23" s="58" t="s">
        <v>296</v>
      </c>
      <c r="AJ23" s="58" t="s">
        <v>296</v>
      </c>
      <c r="AK23" s="58" t="s">
        <v>296</v>
      </c>
      <c r="AL23" s="58" t="s">
        <v>296</v>
      </c>
      <c r="AN23" s="350"/>
      <c r="AO23" s="351"/>
      <c r="AP23" s="351"/>
      <c r="AQ23" s="351"/>
      <c r="AR23" s="351"/>
      <c r="AS23" s="351"/>
      <c r="AT23" s="356"/>
      <c r="AU23" s="357"/>
    </row>
    <row r="24" spans="2:47" ht="15.75" hidden="1" customHeight="1">
      <c r="B24" s="337"/>
      <c r="C24" s="337"/>
      <c r="D24" s="338"/>
      <c r="E24" s="311"/>
      <c r="F24" s="309"/>
      <c r="G24" s="309"/>
      <c r="H24" s="309"/>
      <c r="I24" s="309"/>
      <c r="J24" s="169" t="s">
        <v>296</v>
      </c>
      <c r="K24" s="170" t="s">
        <v>296</v>
      </c>
      <c r="L24" s="170" t="s">
        <v>296</v>
      </c>
      <c r="M24" s="170" t="s">
        <v>296</v>
      </c>
      <c r="N24" s="170" t="s">
        <v>296</v>
      </c>
      <c r="O24" s="171" t="s">
        <v>296</v>
      </c>
      <c r="P24" s="169" t="s">
        <v>296</v>
      </c>
      <c r="Q24" s="170" t="s">
        <v>296</v>
      </c>
      <c r="R24" s="67" t="s">
        <v>296</v>
      </c>
      <c r="S24" s="67" t="s">
        <v>296</v>
      </c>
      <c r="T24" s="67" t="s">
        <v>296</v>
      </c>
      <c r="U24" s="68" t="s">
        <v>296</v>
      </c>
      <c r="V24" s="54" t="s">
        <v>296</v>
      </c>
      <c r="W24" s="55" t="s">
        <v>296</v>
      </c>
      <c r="X24" s="55" t="s">
        <v>296</v>
      </c>
      <c r="Y24" s="55" t="s">
        <v>296</v>
      </c>
      <c r="Z24" s="55" t="s">
        <v>296</v>
      </c>
      <c r="AA24" s="56" t="s">
        <v>296</v>
      </c>
      <c r="AB24" s="54" t="s">
        <v>296</v>
      </c>
      <c r="AC24" s="55" t="s">
        <v>296</v>
      </c>
      <c r="AD24" s="55" t="s">
        <v>296</v>
      </c>
      <c r="AE24" s="55" t="s">
        <v>296</v>
      </c>
      <c r="AF24" s="55" t="s">
        <v>296</v>
      </c>
      <c r="AG24" s="56" t="s">
        <v>296</v>
      </c>
      <c r="AH24" s="57" t="s">
        <v>296</v>
      </c>
      <c r="AI24" s="58" t="s">
        <v>296</v>
      </c>
      <c r="AJ24" s="58" t="s">
        <v>296</v>
      </c>
      <c r="AK24" s="58" t="s">
        <v>296</v>
      </c>
      <c r="AL24" s="58" t="s">
        <v>296</v>
      </c>
      <c r="AN24" s="350"/>
      <c r="AO24" s="351"/>
      <c r="AP24" s="351"/>
      <c r="AQ24" s="351"/>
      <c r="AR24" s="351"/>
      <c r="AS24" s="351"/>
      <c r="AT24" s="356"/>
      <c r="AU24" s="357"/>
    </row>
    <row r="25" spans="2:47" ht="15.75" hidden="1" customHeight="1" thickBot="1">
      <c r="B25" s="337"/>
      <c r="C25" s="337"/>
      <c r="D25" s="338"/>
      <c r="E25" s="311"/>
      <c r="F25" s="309"/>
      <c r="G25" s="309"/>
      <c r="H25" s="309"/>
      <c r="I25" s="309"/>
      <c r="J25" s="169" t="s">
        <v>296</v>
      </c>
      <c r="K25" s="170" t="s">
        <v>296</v>
      </c>
      <c r="L25" s="170" t="s">
        <v>296</v>
      </c>
      <c r="M25" s="170" t="s">
        <v>296</v>
      </c>
      <c r="N25" s="170" t="s">
        <v>296</v>
      </c>
      <c r="O25" s="171" t="s">
        <v>296</v>
      </c>
      <c r="P25" s="169" t="s">
        <v>296</v>
      </c>
      <c r="Q25" s="170" t="s">
        <v>296</v>
      </c>
      <c r="R25" s="67" t="s">
        <v>296</v>
      </c>
      <c r="S25" s="67" t="s">
        <v>296</v>
      </c>
      <c r="T25" s="67" t="s">
        <v>296</v>
      </c>
      <c r="U25" s="68" t="s">
        <v>296</v>
      </c>
      <c r="V25" s="54" t="s">
        <v>296</v>
      </c>
      <c r="W25" s="55" t="s">
        <v>296</v>
      </c>
      <c r="X25" s="55" t="s">
        <v>296</v>
      </c>
      <c r="Y25" s="55" t="s">
        <v>296</v>
      </c>
      <c r="Z25" s="55" t="s">
        <v>296</v>
      </c>
      <c r="AA25" s="56" t="s">
        <v>296</v>
      </c>
      <c r="AB25" s="54" t="s">
        <v>296</v>
      </c>
      <c r="AC25" s="55" t="s">
        <v>296</v>
      </c>
      <c r="AD25" s="55" t="s">
        <v>296</v>
      </c>
      <c r="AE25" s="55" t="s">
        <v>296</v>
      </c>
      <c r="AF25" s="55" t="s">
        <v>296</v>
      </c>
      <c r="AG25" s="56" t="s">
        <v>296</v>
      </c>
      <c r="AH25" s="57" t="s">
        <v>296</v>
      </c>
      <c r="AI25" s="58" t="s">
        <v>296</v>
      </c>
      <c r="AJ25" s="58" t="s">
        <v>296</v>
      </c>
      <c r="AK25" s="58" t="s">
        <v>296</v>
      </c>
      <c r="AL25" s="58" t="s">
        <v>296</v>
      </c>
      <c r="AN25" s="350"/>
      <c r="AO25" s="351"/>
      <c r="AP25" s="351"/>
      <c r="AQ25" s="351"/>
      <c r="AR25" s="351"/>
      <c r="AS25" s="351"/>
      <c r="AT25" s="356"/>
      <c r="AU25" s="357"/>
    </row>
    <row r="26" spans="2:47" ht="15.75" hidden="1" customHeight="1" thickBot="1">
      <c r="B26" s="337"/>
      <c r="C26" s="337"/>
      <c r="D26" s="338"/>
      <c r="E26" s="311"/>
      <c r="F26" s="309"/>
      <c r="G26" s="309"/>
      <c r="H26" s="309"/>
      <c r="I26" s="309"/>
      <c r="J26" s="169" t="s">
        <v>296</v>
      </c>
      <c r="K26" s="170" t="s">
        <v>296</v>
      </c>
      <c r="L26" s="170" t="s">
        <v>296</v>
      </c>
      <c r="M26" s="170" t="s">
        <v>296</v>
      </c>
      <c r="N26" s="170" t="s">
        <v>296</v>
      </c>
      <c r="O26" s="171" t="s">
        <v>296</v>
      </c>
      <c r="P26" s="169" t="s">
        <v>296</v>
      </c>
      <c r="Q26" s="170" t="s">
        <v>296</v>
      </c>
      <c r="R26" s="67" t="s">
        <v>296</v>
      </c>
      <c r="S26" s="67" t="s">
        <v>296</v>
      </c>
      <c r="T26" s="67" t="s">
        <v>296</v>
      </c>
      <c r="U26" s="68" t="s">
        <v>296</v>
      </c>
      <c r="V26" s="54" t="s">
        <v>296</v>
      </c>
      <c r="W26" s="55" t="s">
        <v>296</v>
      </c>
      <c r="X26" s="55" t="s">
        <v>296</v>
      </c>
      <c r="Y26" s="55" t="s">
        <v>296</v>
      </c>
      <c r="Z26" s="55" t="s">
        <v>296</v>
      </c>
      <c r="AA26" s="56" t="s">
        <v>296</v>
      </c>
      <c r="AB26" s="54" t="s">
        <v>296</v>
      </c>
      <c r="AC26" s="55" t="s">
        <v>296</v>
      </c>
      <c r="AD26" s="55" t="s">
        <v>296</v>
      </c>
      <c r="AE26" s="55" t="s">
        <v>296</v>
      </c>
      <c r="AF26" s="55" t="s">
        <v>296</v>
      </c>
      <c r="AG26" s="56" t="s">
        <v>296</v>
      </c>
      <c r="AH26" s="57" t="s">
        <v>296</v>
      </c>
      <c r="AI26" s="58" t="s">
        <v>296</v>
      </c>
      <c r="AJ26" s="58" t="s">
        <v>296</v>
      </c>
      <c r="AK26" s="58" t="s">
        <v>296</v>
      </c>
      <c r="AL26" s="58" t="s">
        <v>296</v>
      </c>
      <c r="AN26" s="350"/>
      <c r="AO26" s="351"/>
      <c r="AP26" s="351"/>
      <c r="AQ26" s="351"/>
      <c r="AR26" s="351"/>
      <c r="AS26" s="351"/>
      <c r="AT26" s="356"/>
      <c r="AU26" s="357"/>
    </row>
    <row r="27" spans="2:47" ht="21" customHeight="1" thickBot="1">
      <c r="B27" s="337"/>
      <c r="C27" s="337"/>
      <c r="D27" s="338"/>
      <c r="E27" s="312"/>
      <c r="F27" s="313"/>
      <c r="G27" s="313"/>
      <c r="H27" s="313"/>
      <c r="I27" s="313"/>
      <c r="J27" s="172" t="s">
        <v>296</v>
      </c>
      <c r="K27" s="173" t="s">
        <v>296</v>
      </c>
      <c r="L27" s="173" t="s">
        <v>296</v>
      </c>
      <c r="M27" s="173" t="s">
        <v>296</v>
      </c>
      <c r="N27" s="173" t="s">
        <v>296</v>
      </c>
      <c r="O27" s="174" t="s">
        <v>296</v>
      </c>
      <c r="P27" s="172" t="s">
        <v>296</v>
      </c>
      <c r="Q27" s="173" t="s">
        <v>296</v>
      </c>
      <c r="R27" s="70" t="s">
        <v>296</v>
      </c>
      <c r="S27" s="70" t="s">
        <v>296</v>
      </c>
      <c r="T27" s="70" t="s">
        <v>296</v>
      </c>
      <c r="U27" s="71" t="s">
        <v>296</v>
      </c>
      <c r="V27" s="59" t="s">
        <v>296</v>
      </c>
      <c r="W27" s="60" t="s">
        <v>296</v>
      </c>
      <c r="X27" s="60" t="s">
        <v>296</v>
      </c>
      <c r="Y27" s="60" t="s">
        <v>296</v>
      </c>
      <c r="Z27" s="60" t="s">
        <v>296</v>
      </c>
      <c r="AA27" s="61" t="s">
        <v>296</v>
      </c>
      <c r="AB27" s="59" t="s">
        <v>296</v>
      </c>
      <c r="AC27" s="60" t="s">
        <v>296</v>
      </c>
      <c r="AD27" s="60" t="s">
        <v>296</v>
      </c>
      <c r="AE27" s="60" t="s">
        <v>296</v>
      </c>
      <c r="AF27" s="60" t="s">
        <v>296</v>
      </c>
      <c r="AG27" s="61" t="s">
        <v>296</v>
      </c>
      <c r="AH27" s="62" t="s">
        <v>296</v>
      </c>
      <c r="AI27" s="63" t="s">
        <v>296</v>
      </c>
      <c r="AJ27" s="63" t="s">
        <v>296</v>
      </c>
      <c r="AK27" s="63" t="s">
        <v>296</v>
      </c>
      <c r="AL27" s="63" t="s">
        <v>296</v>
      </c>
      <c r="AN27" s="352"/>
      <c r="AO27" s="353"/>
      <c r="AP27" s="353"/>
      <c r="AQ27" s="353"/>
      <c r="AR27" s="353"/>
      <c r="AS27" s="353"/>
      <c r="AT27" s="358"/>
      <c r="AU27" s="359"/>
    </row>
    <row r="28" spans="2:47" ht="15.75" customHeight="1">
      <c r="B28" s="337"/>
      <c r="C28" s="337"/>
      <c r="D28" s="338"/>
      <c r="E28" s="305" t="s">
        <v>302</v>
      </c>
      <c r="F28" s="306"/>
      <c r="G28" s="306"/>
      <c r="H28" s="306"/>
      <c r="I28" s="307"/>
      <c r="J28" s="166" t="s">
        <v>296</v>
      </c>
      <c r="K28" s="167" t="s">
        <v>296</v>
      </c>
      <c r="L28" s="167" t="s">
        <v>296</v>
      </c>
      <c r="M28" s="167" t="s">
        <v>296</v>
      </c>
      <c r="N28" s="167" t="s">
        <v>296</v>
      </c>
      <c r="O28" s="168" t="s">
        <v>296</v>
      </c>
      <c r="P28" s="166" t="s">
        <v>296</v>
      </c>
      <c r="Q28" s="167" t="s">
        <v>296</v>
      </c>
      <c r="R28" s="167" t="s">
        <v>296</v>
      </c>
      <c r="S28" s="167" t="s">
        <v>296</v>
      </c>
      <c r="T28" s="167" t="s">
        <v>296</v>
      </c>
      <c r="U28" s="168" t="s">
        <v>296</v>
      </c>
      <c r="V28" s="166" t="s">
        <v>296</v>
      </c>
      <c r="W28" s="167" t="s">
        <v>296</v>
      </c>
      <c r="X28" s="64" t="s">
        <v>296</v>
      </c>
      <c r="Y28" s="64" t="s">
        <v>296</v>
      </c>
      <c r="Z28" s="64" t="s">
        <v>296</v>
      </c>
      <c r="AA28" s="65" t="s">
        <v>296</v>
      </c>
      <c r="AB28" s="49" t="s">
        <v>296</v>
      </c>
      <c r="AC28" s="50" t="s">
        <v>296</v>
      </c>
      <c r="AD28" s="50" t="s">
        <v>296</v>
      </c>
      <c r="AE28" s="50" t="s">
        <v>296</v>
      </c>
      <c r="AF28" s="50" t="s">
        <v>296</v>
      </c>
      <c r="AG28" s="51" t="s">
        <v>296</v>
      </c>
      <c r="AH28" s="52" t="s">
        <v>296</v>
      </c>
      <c r="AI28" s="53" t="s">
        <v>296</v>
      </c>
      <c r="AJ28" s="53" t="s">
        <v>296</v>
      </c>
      <c r="AK28" s="53" t="s">
        <v>296</v>
      </c>
      <c r="AL28" s="53" t="s">
        <v>296</v>
      </c>
      <c r="AN28" s="315" t="s">
        <v>224</v>
      </c>
      <c r="AO28" s="316"/>
      <c r="AP28" s="316"/>
      <c r="AQ28" s="316"/>
      <c r="AR28" s="316"/>
      <c r="AS28" s="316"/>
      <c r="AT28" s="323" t="s">
        <v>303</v>
      </c>
      <c r="AU28" s="323"/>
    </row>
    <row r="29" spans="2:47" ht="15.75">
      <c r="B29" s="337"/>
      <c r="C29" s="337"/>
      <c r="D29" s="338"/>
      <c r="E29" s="308"/>
      <c r="F29" s="309"/>
      <c r="G29" s="309"/>
      <c r="H29" s="309"/>
      <c r="I29" s="310"/>
      <c r="J29" s="169" t="s">
        <v>296</v>
      </c>
      <c r="K29" s="170" t="s">
        <v>296</v>
      </c>
      <c r="L29" s="170" t="s">
        <v>296</v>
      </c>
      <c r="M29" s="170" t="s">
        <v>296</v>
      </c>
      <c r="N29" s="170" t="s">
        <v>296</v>
      </c>
      <c r="O29" s="171" t="s">
        <v>296</v>
      </c>
      <c r="P29" s="169" t="s">
        <v>296</v>
      </c>
      <c r="Q29" s="170" t="s">
        <v>296</v>
      </c>
      <c r="R29" s="170" t="s">
        <v>296</v>
      </c>
      <c r="S29" s="170" t="s">
        <v>296</v>
      </c>
      <c r="T29" s="170" t="s">
        <v>296</v>
      </c>
      <c r="U29" s="171" t="s">
        <v>296</v>
      </c>
      <c r="V29" s="169" t="s">
        <v>296</v>
      </c>
      <c r="W29" s="170" t="s">
        <v>296</v>
      </c>
      <c r="X29" s="67" t="s">
        <v>296</v>
      </c>
      <c r="Y29" s="67" t="s">
        <v>296</v>
      </c>
      <c r="Z29" s="67" t="s">
        <v>296</v>
      </c>
      <c r="AA29" s="68" t="s">
        <v>296</v>
      </c>
      <c r="AB29" s="54" t="s">
        <v>296</v>
      </c>
      <c r="AC29" s="55" t="s">
        <v>296</v>
      </c>
      <c r="AD29" s="55" t="s">
        <v>296</v>
      </c>
      <c r="AE29" s="55" t="s">
        <v>296</v>
      </c>
      <c r="AF29" s="55" t="s">
        <v>296</v>
      </c>
      <c r="AG29" s="56" t="s">
        <v>296</v>
      </c>
      <c r="AH29" s="57" t="s">
        <v>296</v>
      </c>
      <c r="AI29" s="58" t="s">
        <v>296</v>
      </c>
      <c r="AJ29" s="58" t="s">
        <v>296</v>
      </c>
      <c r="AK29" s="58" t="s">
        <v>296</v>
      </c>
      <c r="AL29" s="58" t="s">
        <v>296</v>
      </c>
      <c r="AN29" s="317"/>
      <c r="AO29" s="318"/>
      <c r="AP29" s="318"/>
      <c r="AQ29" s="318"/>
      <c r="AR29" s="318"/>
      <c r="AS29" s="318"/>
      <c r="AT29" s="323"/>
      <c r="AU29" s="323"/>
    </row>
    <row r="30" spans="2:47" ht="15.75">
      <c r="B30" s="337"/>
      <c r="C30" s="337"/>
      <c r="D30" s="338"/>
      <c r="E30" s="311"/>
      <c r="F30" s="309"/>
      <c r="G30" s="309"/>
      <c r="H30" s="309"/>
      <c r="I30" s="310"/>
      <c r="J30" s="169" t="s">
        <v>296</v>
      </c>
      <c r="K30" s="170" t="s">
        <v>296</v>
      </c>
      <c r="L30" s="170" t="s">
        <v>296</v>
      </c>
      <c r="M30" s="170" t="s">
        <v>296</v>
      </c>
      <c r="N30" s="170" t="s">
        <v>296</v>
      </c>
      <c r="O30" s="171" t="s">
        <v>296</v>
      </c>
      <c r="P30" s="169" t="s">
        <v>296</v>
      </c>
      <c r="Q30" s="170" t="s">
        <v>296</v>
      </c>
      <c r="R30" s="170" t="s">
        <v>296</v>
      </c>
      <c r="S30" s="170" t="s">
        <v>296</v>
      </c>
      <c r="T30" s="170" t="s">
        <v>296</v>
      </c>
      <c r="U30" s="171" t="s">
        <v>296</v>
      </c>
      <c r="V30" s="169" t="s">
        <v>296</v>
      </c>
      <c r="W30" s="170" t="s">
        <v>296</v>
      </c>
      <c r="X30" s="67" t="s">
        <v>296</v>
      </c>
      <c r="Y30" s="67" t="s">
        <v>296</v>
      </c>
      <c r="Z30" s="67" t="s">
        <v>296</v>
      </c>
      <c r="AA30" s="68" t="s">
        <v>296</v>
      </c>
      <c r="AB30" s="54" t="s">
        <v>296</v>
      </c>
      <c r="AC30" s="55" t="s">
        <v>296</v>
      </c>
      <c r="AD30" s="55" t="s">
        <v>296</v>
      </c>
      <c r="AE30" s="55" t="s">
        <v>296</v>
      </c>
      <c r="AF30" s="55" t="s">
        <v>296</v>
      </c>
      <c r="AG30" s="56" t="s">
        <v>296</v>
      </c>
      <c r="AH30" s="57" t="s">
        <v>296</v>
      </c>
      <c r="AI30" s="58" t="s">
        <v>296</v>
      </c>
      <c r="AJ30" s="58" t="s">
        <v>296</v>
      </c>
      <c r="AK30" s="58" t="s">
        <v>296</v>
      </c>
      <c r="AL30" s="58" t="s">
        <v>296</v>
      </c>
      <c r="AN30" s="317"/>
      <c r="AO30" s="318"/>
      <c r="AP30" s="318"/>
      <c r="AQ30" s="318"/>
      <c r="AR30" s="318"/>
      <c r="AS30" s="318"/>
      <c r="AT30" s="323"/>
      <c r="AU30" s="323"/>
    </row>
    <row r="31" spans="2:47" ht="15.75">
      <c r="B31" s="337"/>
      <c r="C31" s="337"/>
      <c r="D31" s="338"/>
      <c r="E31" s="311"/>
      <c r="F31" s="309"/>
      <c r="G31" s="309"/>
      <c r="H31" s="309"/>
      <c r="I31" s="310"/>
      <c r="J31" s="169" t="s">
        <v>296</v>
      </c>
      <c r="K31" s="170" t="s">
        <v>296</v>
      </c>
      <c r="L31" s="170" t="s">
        <v>296</v>
      </c>
      <c r="M31" s="170" t="s">
        <v>296</v>
      </c>
      <c r="N31" s="170" t="s">
        <v>296</v>
      </c>
      <c r="O31" s="171" t="s">
        <v>296</v>
      </c>
      <c r="P31" s="169" t="s">
        <v>296</v>
      </c>
      <c r="Q31" s="170" t="s">
        <v>296</v>
      </c>
      <c r="R31" s="170" t="s">
        <v>296</v>
      </c>
      <c r="S31" s="170" t="s">
        <v>296</v>
      </c>
      <c r="T31" s="170" t="s">
        <v>296</v>
      </c>
      <c r="U31" s="171" t="s">
        <v>296</v>
      </c>
      <c r="V31" s="169" t="s">
        <v>296</v>
      </c>
      <c r="W31" s="170" t="s">
        <v>296</v>
      </c>
      <c r="X31" s="67" t="s">
        <v>296</v>
      </c>
      <c r="Y31" s="67" t="s">
        <v>296</v>
      </c>
      <c r="Z31" s="67" t="s">
        <v>296</v>
      </c>
      <c r="AA31" s="68" t="s">
        <v>296</v>
      </c>
      <c r="AB31" s="54" t="s">
        <v>296</v>
      </c>
      <c r="AC31" s="55" t="s">
        <v>296</v>
      </c>
      <c r="AD31" s="55" t="s">
        <v>296</v>
      </c>
      <c r="AE31" s="55" t="s">
        <v>296</v>
      </c>
      <c r="AF31" s="55" t="s">
        <v>296</v>
      </c>
      <c r="AG31" s="56" t="s">
        <v>296</v>
      </c>
      <c r="AH31" s="57" t="s">
        <v>296</v>
      </c>
      <c r="AI31" s="58" t="s">
        <v>296</v>
      </c>
      <c r="AJ31" s="58" t="s">
        <v>296</v>
      </c>
      <c r="AK31" s="58" t="s">
        <v>296</v>
      </c>
      <c r="AL31" s="58" t="s">
        <v>296</v>
      </c>
      <c r="AN31" s="317"/>
      <c r="AO31" s="318"/>
      <c r="AP31" s="318"/>
      <c r="AQ31" s="318"/>
      <c r="AR31" s="318"/>
      <c r="AS31" s="318"/>
      <c r="AT31" s="323"/>
      <c r="AU31" s="323"/>
    </row>
    <row r="32" spans="2:47" ht="15.75">
      <c r="B32" s="337"/>
      <c r="C32" s="337"/>
      <c r="D32" s="338"/>
      <c r="E32" s="311"/>
      <c r="F32" s="309"/>
      <c r="G32" s="309"/>
      <c r="H32" s="309"/>
      <c r="I32" s="310"/>
      <c r="J32" s="169" t="s">
        <v>296</v>
      </c>
      <c r="K32" s="170" t="s">
        <v>296</v>
      </c>
      <c r="L32" s="170" t="s">
        <v>296</v>
      </c>
      <c r="M32" s="170" t="s">
        <v>296</v>
      </c>
      <c r="N32" s="170" t="s">
        <v>296</v>
      </c>
      <c r="O32" s="171" t="s">
        <v>296</v>
      </c>
      <c r="P32" s="169" t="s">
        <v>296</v>
      </c>
      <c r="Q32" s="170" t="s">
        <v>296</v>
      </c>
      <c r="R32" s="170" t="s">
        <v>296</v>
      </c>
      <c r="S32" s="170" t="s">
        <v>296</v>
      </c>
      <c r="T32" s="170" t="s">
        <v>296</v>
      </c>
      <c r="U32" s="171" t="s">
        <v>296</v>
      </c>
      <c r="V32" s="169" t="s">
        <v>296</v>
      </c>
      <c r="W32" s="170" t="s">
        <v>296</v>
      </c>
      <c r="X32" s="67" t="s">
        <v>296</v>
      </c>
      <c r="Y32" s="67" t="s">
        <v>296</v>
      </c>
      <c r="Z32" s="67" t="s">
        <v>296</v>
      </c>
      <c r="AA32" s="68" t="s">
        <v>296</v>
      </c>
      <c r="AB32" s="54" t="s">
        <v>296</v>
      </c>
      <c r="AC32" s="55" t="s">
        <v>296</v>
      </c>
      <c r="AD32" s="55" t="s">
        <v>296</v>
      </c>
      <c r="AE32" s="55" t="s">
        <v>296</v>
      </c>
      <c r="AF32" s="55" t="s">
        <v>296</v>
      </c>
      <c r="AG32" s="56" t="s">
        <v>296</v>
      </c>
      <c r="AH32" s="57" t="s">
        <v>296</v>
      </c>
      <c r="AI32" s="58" t="s">
        <v>296</v>
      </c>
      <c r="AJ32" s="58" t="s">
        <v>296</v>
      </c>
      <c r="AK32" s="58" t="s">
        <v>296</v>
      </c>
      <c r="AL32" s="58" t="s">
        <v>296</v>
      </c>
      <c r="AN32" s="317"/>
      <c r="AO32" s="318"/>
      <c r="AP32" s="318"/>
      <c r="AQ32" s="318"/>
      <c r="AR32" s="318"/>
      <c r="AS32" s="318"/>
      <c r="AT32" s="323"/>
      <c r="AU32" s="323"/>
    </row>
    <row r="33" spans="2:47" ht="15.75">
      <c r="B33" s="337"/>
      <c r="C33" s="337"/>
      <c r="D33" s="338"/>
      <c r="E33" s="311"/>
      <c r="F33" s="309"/>
      <c r="G33" s="309"/>
      <c r="H33" s="309"/>
      <c r="I33" s="310"/>
      <c r="J33" s="169" t="s">
        <v>296</v>
      </c>
      <c r="K33" s="170" t="s">
        <v>296</v>
      </c>
      <c r="L33" s="170" t="s">
        <v>296</v>
      </c>
      <c r="M33" s="170" t="s">
        <v>296</v>
      </c>
      <c r="N33" s="170" t="s">
        <v>296</v>
      </c>
      <c r="O33" s="171" t="s">
        <v>296</v>
      </c>
      <c r="P33" s="169" t="s">
        <v>296</v>
      </c>
      <c r="Q33" s="170" t="s">
        <v>296</v>
      </c>
      <c r="R33" s="170" t="s">
        <v>296</v>
      </c>
      <c r="S33" s="170" t="s">
        <v>296</v>
      </c>
      <c r="T33" s="170" t="s">
        <v>296</v>
      </c>
      <c r="U33" s="171" t="s">
        <v>296</v>
      </c>
      <c r="V33" s="169" t="s">
        <v>296</v>
      </c>
      <c r="W33" s="170" t="s">
        <v>296</v>
      </c>
      <c r="X33" s="67" t="s">
        <v>296</v>
      </c>
      <c r="Y33" s="67" t="s">
        <v>296</v>
      </c>
      <c r="Z33" s="67" t="s">
        <v>296</v>
      </c>
      <c r="AA33" s="68" t="s">
        <v>296</v>
      </c>
      <c r="AB33" s="54" t="s">
        <v>296</v>
      </c>
      <c r="AC33" s="55" t="s">
        <v>296</v>
      </c>
      <c r="AD33" s="55" t="s">
        <v>296</v>
      </c>
      <c r="AE33" s="55" t="s">
        <v>296</v>
      </c>
      <c r="AF33" s="55" t="s">
        <v>296</v>
      </c>
      <c r="AG33" s="56" t="s">
        <v>296</v>
      </c>
      <c r="AH33" s="57" t="s">
        <v>296</v>
      </c>
      <c r="AI33" s="58" t="s">
        <v>296</v>
      </c>
      <c r="AJ33" s="58" t="s">
        <v>296</v>
      </c>
      <c r="AK33" s="58" t="s">
        <v>296</v>
      </c>
      <c r="AL33" s="58" t="s">
        <v>296</v>
      </c>
      <c r="AN33" s="317"/>
      <c r="AO33" s="318"/>
      <c r="AP33" s="318"/>
      <c r="AQ33" s="318"/>
      <c r="AR33" s="318"/>
      <c r="AS33" s="318"/>
      <c r="AT33" s="323"/>
      <c r="AU33" s="323"/>
    </row>
    <row r="34" spans="2:47" ht="15.75">
      <c r="B34" s="337"/>
      <c r="C34" s="337"/>
      <c r="D34" s="338"/>
      <c r="E34" s="311"/>
      <c r="F34" s="309"/>
      <c r="G34" s="309"/>
      <c r="H34" s="309"/>
      <c r="I34" s="310"/>
      <c r="J34" s="169" t="s">
        <v>296</v>
      </c>
      <c r="K34" s="170" t="s">
        <v>296</v>
      </c>
      <c r="L34" s="170" t="s">
        <v>296</v>
      </c>
      <c r="M34" s="170" t="s">
        <v>296</v>
      </c>
      <c r="N34" s="170" t="s">
        <v>296</v>
      </c>
      <c r="O34" s="171" t="s">
        <v>296</v>
      </c>
      <c r="P34" s="169" t="s">
        <v>296</v>
      </c>
      <c r="Q34" s="170" t="s">
        <v>296</v>
      </c>
      <c r="R34" s="170" t="s">
        <v>296</v>
      </c>
      <c r="S34" s="170" t="s">
        <v>296</v>
      </c>
      <c r="T34" s="170" t="s">
        <v>296</v>
      </c>
      <c r="U34" s="171" t="s">
        <v>296</v>
      </c>
      <c r="V34" s="169" t="s">
        <v>296</v>
      </c>
      <c r="W34" s="170" t="s">
        <v>296</v>
      </c>
      <c r="X34" s="67" t="s">
        <v>296</v>
      </c>
      <c r="Y34" s="67" t="s">
        <v>296</v>
      </c>
      <c r="Z34" s="67" t="s">
        <v>296</v>
      </c>
      <c r="AA34" s="68" t="s">
        <v>296</v>
      </c>
      <c r="AB34" s="54" t="s">
        <v>296</v>
      </c>
      <c r="AC34" s="55" t="s">
        <v>296</v>
      </c>
      <c r="AD34" s="55" t="s">
        <v>296</v>
      </c>
      <c r="AE34" s="55" t="s">
        <v>296</v>
      </c>
      <c r="AF34" s="55" t="s">
        <v>296</v>
      </c>
      <c r="AG34" s="56" t="s">
        <v>296</v>
      </c>
      <c r="AH34" s="57" t="s">
        <v>296</v>
      </c>
      <c r="AI34" s="58" t="s">
        <v>296</v>
      </c>
      <c r="AJ34" s="58" t="s">
        <v>296</v>
      </c>
      <c r="AK34" s="58" t="s">
        <v>296</v>
      </c>
      <c r="AL34" s="58" t="s">
        <v>296</v>
      </c>
      <c r="AN34" s="317"/>
      <c r="AO34" s="318"/>
      <c r="AP34" s="318"/>
      <c r="AQ34" s="318"/>
      <c r="AR34" s="318"/>
      <c r="AS34" s="318"/>
      <c r="AT34" s="323"/>
      <c r="AU34" s="323"/>
    </row>
    <row r="35" spans="2:47" ht="6" customHeight="1" thickBot="1">
      <c r="B35" s="337"/>
      <c r="C35" s="337"/>
      <c r="D35" s="338"/>
      <c r="E35" s="311"/>
      <c r="F35" s="309"/>
      <c r="G35" s="309"/>
      <c r="H35" s="309"/>
      <c r="I35" s="310"/>
      <c r="J35" s="169" t="s">
        <v>296</v>
      </c>
      <c r="K35" s="170" t="s">
        <v>296</v>
      </c>
      <c r="L35" s="170" t="s">
        <v>296</v>
      </c>
      <c r="M35" s="170" t="s">
        <v>296</v>
      </c>
      <c r="N35" s="170" t="s">
        <v>296</v>
      </c>
      <c r="O35" s="171" t="s">
        <v>296</v>
      </c>
      <c r="P35" s="169" t="s">
        <v>296</v>
      </c>
      <c r="Q35" s="170" t="s">
        <v>296</v>
      </c>
      <c r="R35" s="170" t="s">
        <v>296</v>
      </c>
      <c r="S35" s="170" t="s">
        <v>296</v>
      </c>
      <c r="T35" s="170" t="s">
        <v>296</v>
      </c>
      <c r="U35" s="171" t="s">
        <v>296</v>
      </c>
      <c r="V35" s="169" t="s">
        <v>296</v>
      </c>
      <c r="W35" s="170" t="s">
        <v>296</v>
      </c>
      <c r="X35" s="67" t="s">
        <v>296</v>
      </c>
      <c r="Y35" s="67" t="s">
        <v>296</v>
      </c>
      <c r="Z35" s="67" t="s">
        <v>296</v>
      </c>
      <c r="AA35" s="68" t="s">
        <v>296</v>
      </c>
      <c r="AB35" s="54" t="s">
        <v>296</v>
      </c>
      <c r="AC35" s="55" t="s">
        <v>296</v>
      </c>
      <c r="AD35" s="55" t="s">
        <v>296</v>
      </c>
      <c r="AE35" s="55" t="s">
        <v>296</v>
      </c>
      <c r="AF35" s="55" t="s">
        <v>296</v>
      </c>
      <c r="AG35" s="56" t="s">
        <v>296</v>
      </c>
      <c r="AH35" s="57" t="s">
        <v>296</v>
      </c>
      <c r="AI35" s="58" t="s">
        <v>296</v>
      </c>
      <c r="AJ35" s="58" t="s">
        <v>296</v>
      </c>
      <c r="AK35" s="58" t="s">
        <v>296</v>
      </c>
      <c r="AL35" s="58" t="s">
        <v>296</v>
      </c>
      <c r="AN35" s="317"/>
      <c r="AO35" s="318"/>
      <c r="AP35" s="318"/>
      <c r="AQ35" s="318"/>
      <c r="AR35" s="318"/>
      <c r="AS35" s="318"/>
      <c r="AT35" s="323"/>
      <c r="AU35" s="323"/>
    </row>
    <row r="36" spans="2:47" ht="16.5" hidden="1" thickBot="1">
      <c r="B36" s="337"/>
      <c r="C36" s="337"/>
      <c r="D36" s="338"/>
      <c r="E36" s="311"/>
      <c r="F36" s="309"/>
      <c r="G36" s="309"/>
      <c r="H36" s="309"/>
      <c r="I36" s="310"/>
      <c r="J36" s="66" t="s">
        <v>296</v>
      </c>
      <c r="K36" s="67" t="s">
        <v>296</v>
      </c>
      <c r="L36" s="67" t="s">
        <v>296</v>
      </c>
      <c r="M36" s="67" t="s">
        <v>296</v>
      </c>
      <c r="N36" s="67" t="s">
        <v>296</v>
      </c>
      <c r="O36" s="68" t="s">
        <v>296</v>
      </c>
      <c r="P36" s="66" t="s">
        <v>296</v>
      </c>
      <c r="Q36" s="67" t="s">
        <v>296</v>
      </c>
      <c r="R36" s="67" t="s">
        <v>296</v>
      </c>
      <c r="S36" s="67" t="s">
        <v>296</v>
      </c>
      <c r="T36" s="67" t="s">
        <v>296</v>
      </c>
      <c r="U36" s="68" t="s">
        <v>296</v>
      </c>
      <c r="V36" s="66" t="s">
        <v>296</v>
      </c>
      <c r="W36" s="67" t="s">
        <v>296</v>
      </c>
      <c r="X36" s="67" t="s">
        <v>296</v>
      </c>
      <c r="Y36" s="67" t="s">
        <v>296</v>
      </c>
      <c r="Z36" s="67" t="s">
        <v>296</v>
      </c>
      <c r="AA36" s="68" t="s">
        <v>296</v>
      </c>
      <c r="AB36" s="54" t="s">
        <v>296</v>
      </c>
      <c r="AC36" s="55" t="s">
        <v>296</v>
      </c>
      <c r="AD36" s="55" t="s">
        <v>296</v>
      </c>
      <c r="AE36" s="55" t="s">
        <v>296</v>
      </c>
      <c r="AF36" s="55" t="s">
        <v>296</v>
      </c>
      <c r="AG36" s="56" t="s">
        <v>296</v>
      </c>
      <c r="AH36" s="57" t="s">
        <v>296</v>
      </c>
      <c r="AI36" s="58" t="s">
        <v>296</v>
      </c>
      <c r="AJ36" s="58" t="s">
        <v>296</v>
      </c>
      <c r="AK36" s="58" t="s">
        <v>296</v>
      </c>
      <c r="AL36" s="58" t="s">
        <v>296</v>
      </c>
      <c r="AN36" s="317"/>
      <c r="AO36" s="318"/>
      <c r="AP36" s="318"/>
      <c r="AQ36" s="318"/>
      <c r="AR36" s="318"/>
      <c r="AS36" s="319"/>
      <c r="AT36" s="35"/>
      <c r="AU36" s="35"/>
    </row>
    <row r="37" spans="2:47" ht="16.5" hidden="1" thickBot="1">
      <c r="B37" s="337"/>
      <c r="C37" s="337"/>
      <c r="D37" s="338"/>
      <c r="E37" s="312"/>
      <c r="F37" s="313"/>
      <c r="G37" s="313"/>
      <c r="H37" s="313"/>
      <c r="I37" s="314"/>
      <c r="J37" s="66" t="s">
        <v>296</v>
      </c>
      <c r="K37" s="67" t="s">
        <v>296</v>
      </c>
      <c r="L37" s="67" t="s">
        <v>296</v>
      </c>
      <c r="M37" s="67" t="s">
        <v>296</v>
      </c>
      <c r="N37" s="67" t="s">
        <v>296</v>
      </c>
      <c r="O37" s="68" t="s">
        <v>296</v>
      </c>
      <c r="P37" s="66" t="s">
        <v>296</v>
      </c>
      <c r="Q37" s="67" t="s">
        <v>296</v>
      </c>
      <c r="R37" s="67" t="s">
        <v>296</v>
      </c>
      <c r="S37" s="67" t="s">
        <v>296</v>
      </c>
      <c r="T37" s="67" t="s">
        <v>296</v>
      </c>
      <c r="U37" s="68" t="s">
        <v>296</v>
      </c>
      <c r="V37" s="66" t="s">
        <v>296</v>
      </c>
      <c r="W37" s="67" t="s">
        <v>296</v>
      </c>
      <c r="X37" s="67" t="s">
        <v>296</v>
      </c>
      <c r="Y37" s="67" t="s">
        <v>296</v>
      </c>
      <c r="Z37" s="67" t="s">
        <v>296</v>
      </c>
      <c r="AA37" s="68" t="s">
        <v>296</v>
      </c>
      <c r="AB37" s="59" t="s">
        <v>296</v>
      </c>
      <c r="AC37" s="60" t="s">
        <v>296</v>
      </c>
      <c r="AD37" s="60" t="s">
        <v>296</v>
      </c>
      <c r="AE37" s="60" t="s">
        <v>296</v>
      </c>
      <c r="AF37" s="60" t="s">
        <v>296</v>
      </c>
      <c r="AG37" s="61" t="s">
        <v>296</v>
      </c>
      <c r="AH37" s="62" t="s">
        <v>296</v>
      </c>
      <c r="AI37" s="63" t="s">
        <v>296</v>
      </c>
      <c r="AJ37" s="63" t="s">
        <v>296</v>
      </c>
      <c r="AK37" s="63" t="s">
        <v>296</v>
      </c>
      <c r="AL37" s="63" t="s">
        <v>296</v>
      </c>
      <c r="AN37" s="320"/>
      <c r="AO37" s="321"/>
      <c r="AP37" s="321"/>
      <c r="AQ37" s="321"/>
      <c r="AR37" s="321"/>
      <c r="AS37" s="322"/>
      <c r="AT37" s="35"/>
      <c r="AU37" s="35"/>
    </row>
    <row r="38" spans="2:47" ht="15.75">
      <c r="B38" s="337"/>
      <c r="C38" s="337"/>
      <c r="D38" s="338"/>
      <c r="E38" s="305" t="s">
        <v>304</v>
      </c>
      <c r="F38" s="306"/>
      <c r="G38" s="306"/>
      <c r="H38" s="306"/>
      <c r="I38" s="306"/>
      <c r="J38" s="72" t="s">
        <v>296</v>
      </c>
      <c r="K38" s="73" t="s">
        <v>296</v>
      </c>
      <c r="L38" s="73" t="s">
        <v>296</v>
      </c>
      <c r="M38" s="73" t="s">
        <v>296</v>
      </c>
      <c r="N38" s="73" t="s">
        <v>296</v>
      </c>
      <c r="O38" s="74" t="s">
        <v>296</v>
      </c>
      <c r="P38" s="166" t="s">
        <v>296</v>
      </c>
      <c r="Q38" s="167" t="s">
        <v>296</v>
      </c>
      <c r="R38" s="167" t="s">
        <v>296</v>
      </c>
      <c r="S38" s="167" t="s">
        <v>296</v>
      </c>
      <c r="T38" s="167" t="s">
        <v>296</v>
      </c>
      <c r="U38" s="168" t="s">
        <v>296</v>
      </c>
      <c r="V38" s="166"/>
      <c r="W38" s="167"/>
      <c r="X38" s="64" t="s">
        <v>296</v>
      </c>
      <c r="Y38" s="64" t="s">
        <v>296</v>
      </c>
      <c r="Z38" s="64" t="s">
        <v>296</v>
      </c>
      <c r="AA38" s="65" t="s">
        <v>296</v>
      </c>
      <c r="AB38" s="49" t="s">
        <v>296</v>
      </c>
      <c r="AC38" s="50" t="s">
        <v>296</v>
      </c>
      <c r="AD38" s="50" t="s">
        <v>296</v>
      </c>
      <c r="AE38" s="50" t="s">
        <v>296</v>
      </c>
      <c r="AF38" s="50" t="s">
        <v>296</v>
      </c>
      <c r="AG38" s="51" t="s">
        <v>296</v>
      </c>
      <c r="AH38" s="52" t="s">
        <v>296</v>
      </c>
      <c r="AI38" s="53" t="s">
        <v>296</v>
      </c>
      <c r="AJ38" s="53" t="s">
        <v>296</v>
      </c>
      <c r="AK38" s="53" t="s">
        <v>296</v>
      </c>
      <c r="AL38" s="53" t="s">
        <v>296</v>
      </c>
      <c r="AN38" s="324" t="s">
        <v>305</v>
      </c>
      <c r="AO38" s="325"/>
      <c r="AP38" s="325"/>
      <c r="AQ38" s="325"/>
      <c r="AR38" s="325"/>
      <c r="AS38" s="325"/>
      <c r="AT38" s="323" t="s">
        <v>306</v>
      </c>
      <c r="AU38" s="332"/>
    </row>
    <row r="39" spans="2:47" ht="15.75">
      <c r="B39" s="337"/>
      <c r="C39" s="337"/>
      <c r="D39" s="338"/>
      <c r="E39" s="308"/>
      <c r="F39" s="309"/>
      <c r="G39" s="309"/>
      <c r="H39" s="309"/>
      <c r="I39" s="309"/>
      <c r="J39" s="75" t="s">
        <v>296</v>
      </c>
      <c r="K39" s="76" t="s">
        <v>296</v>
      </c>
      <c r="L39" s="76" t="s">
        <v>296</v>
      </c>
      <c r="M39" s="76" t="s">
        <v>296</v>
      </c>
      <c r="N39" s="76" t="s">
        <v>296</v>
      </c>
      <c r="O39" s="77" t="s">
        <v>296</v>
      </c>
      <c r="P39" s="169" t="s">
        <v>296</v>
      </c>
      <c r="Q39" s="170" t="s">
        <v>296</v>
      </c>
      <c r="R39" s="170" t="s">
        <v>296</v>
      </c>
      <c r="S39" s="170" t="s">
        <v>296</v>
      </c>
      <c r="T39" s="170" t="s">
        <v>296</v>
      </c>
      <c r="U39" s="171" t="s">
        <v>296</v>
      </c>
      <c r="V39" s="169" t="s">
        <v>296</v>
      </c>
      <c r="W39" s="170" t="s">
        <v>296</v>
      </c>
      <c r="X39" s="67" t="s">
        <v>296</v>
      </c>
      <c r="Y39" s="67" t="s">
        <v>296</v>
      </c>
      <c r="Z39" s="67" t="s">
        <v>296</v>
      </c>
      <c r="AA39" s="68" t="s">
        <v>296</v>
      </c>
      <c r="AB39" s="54" t="s">
        <v>296</v>
      </c>
      <c r="AC39" s="55" t="s">
        <v>296</v>
      </c>
      <c r="AD39" s="55" t="s">
        <v>296</v>
      </c>
      <c r="AE39" s="55" t="s">
        <v>296</v>
      </c>
      <c r="AF39" s="55" t="s">
        <v>296</v>
      </c>
      <c r="AG39" s="56" t="s">
        <v>296</v>
      </c>
      <c r="AH39" s="57" t="s">
        <v>296</v>
      </c>
      <c r="AI39" s="58" t="s">
        <v>296</v>
      </c>
      <c r="AJ39" s="58" t="s">
        <v>296</v>
      </c>
      <c r="AK39" s="58" t="s">
        <v>296</v>
      </c>
      <c r="AL39" s="58" t="s">
        <v>296</v>
      </c>
      <c r="AN39" s="326"/>
      <c r="AO39" s="327"/>
      <c r="AP39" s="327"/>
      <c r="AQ39" s="327"/>
      <c r="AR39" s="327"/>
      <c r="AS39" s="327"/>
      <c r="AT39" s="332"/>
      <c r="AU39" s="332"/>
    </row>
    <row r="40" spans="2:47" ht="15.75">
      <c r="B40" s="337"/>
      <c r="C40" s="337"/>
      <c r="D40" s="338"/>
      <c r="E40" s="311"/>
      <c r="F40" s="309"/>
      <c r="G40" s="309"/>
      <c r="H40" s="309"/>
      <c r="I40" s="309"/>
      <c r="J40" s="75" t="s">
        <v>296</v>
      </c>
      <c r="K40" s="76" t="s">
        <v>296</v>
      </c>
      <c r="L40" s="76" t="s">
        <v>296</v>
      </c>
      <c r="M40" s="76" t="s">
        <v>296</v>
      </c>
      <c r="N40" s="76" t="s">
        <v>296</v>
      </c>
      <c r="O40" s="77" t="s">
        <v>296</v>
      </c>
      <c r="P40" s="169" t="s">
        <v>296</v>
      </c>
      <c r="Q40" s="170" t="s">
        <v>296</v>
      </c>
      <c r="R40" s="170" t="s">
        <v>296</v>
      </c>
      <c r="S40" s="170" t="s">
        <v>296</v>
      </c>
      <c r="T40" s="170" t="s">
        <v>296</v>
      </c>
      <c r="U40" s="171" t="s">
        <v>296</v>
      </c>
      <c r="V40" s="169" t="s">
        <v>296</v>
      </c>
      <c r="W40" s="170" t="s">
        <v>296</v>
      </c>
      <c r="X40" s="67" t="s">
        <v>296</v>
      </c>
      <c r="Y40" s="67" t="s">
        <v>296</v>
      </c>
      <c r="Z40" s="67" t="s">
        <v>296</v>
      </c>
      <c r="AA40" s="68" t="s">
        <v>296</v>
      </c>
      <c r="AB40" s="54" t="s">
        <v>296</v>
      </c>
      <c r="AC40" s="55" t="s">
        <v>296</v>
      </c>
      <c r="AD40" s="55" t="s">
        <v>296</v>
      </c>
      <c r="AE40" s="55" t="s">
        <v>296</v>
      </c>
      <c r="AF40" s="55" t="s">
        <v>296</v>
      </c>
      <c r="AG40" s="56" t="s">
        <v>296</v>
      </c>
      <c r="AH40" s="57" t="s">
        <v>296</v>
      </c>
      <c r="AI40" s="58" t="s">
        <v>296</v>
      </c>
      <c r="AJ40" s="58" t="s">
        <v>296</v>
      </c>
      <c r="AK40" s="58" t="s">
        <v>296</v>
      </c>
      <c r="AL40" s="58" t="s">
        <v>296</v>
      </c>
      <c r="AN40" s="326"/>
      <c r="AO40" s="327"/>
      <c r="AP40" s="327"/>
      <c r="AQ40" s="327"/>
      <c r="AR40" s="327"/>
      <c r="AS40" s="327"/>
      <c r="AT40" s="332"/>
      <c r="AU40" s="332"/>
    </row>
    <row r="41" spans="2:47" ht="15.75">
      <c r="B41" s="337"/>
      <c r="C41" s="337"/>
      <c r="D41" s="338"/>
      <c r="E41" s="311"/>
      <c r="F41" s="309"/>
      <c r="G41" s="309"/>
      <c r="H41" s="309"/>
      <c r="I41" s="309"/>
      <c r="J41" s="75" t="s">
        <v>296</v>
      </c>
      <c r="K41" s="76" t="s">
        <v>296</v>
      </c>
      <c r="L41" s="76" t="s">
        <v>296</v>
      </c>
      <c r="M41" s="76" t="s">
        <v>296</v>
      </c>
      <c r="N41" s="76" t="s">
        <v>296</v>
      </c>
      <c r="O41" s="77" t="s">
        <v>296</v>
      </c>
      <c r="P41" s="169" t="s">
        <v>296</v>
      </c>
      <c r="Q41" s="170" t="s">
        <v>296</v>
      </c>
      <c r="R41" s="170" t="s">
        <v>296</v>
      </c>
      <c r="S41" s="170" t="s">
        <v>296</v>
      </c>
      <c r="T41" s="170" t="s">
        <v>296</v>
      </c>
      <c r="U41" s="171" t="s">
        <v>296</v>
      </c>
      <c r="V41" s="169" t="s">
        <v>296</v>
      </c>
      <c r="W41" s="170" t="s">
        <v>296</v>
      </c>
      <c r="X41" s="67" t="s">
        <v>296</v>
      </c>
      <c r="Y41" s="67" t="s">
        <v>296</v>
      </c>
      <c r="Z41" s="67" t="s">
        <v>296</v>
      </c>
      <c r="AA41" s="68" t="s">
        <v>296</v>
      </c>
      <c r="AB41" s="54" t="s">
        <v>296</v>
      </c>
      <c r="AC41" s="55" t="s">
        <v>296</v>
      </c>
      <c r="AD41" s="55" t="s">
        <v>296</v>
      </c>
      <c r="AE41" s="55" t="s">
        <v>296</v>
      </c>
      <c r="AF41" s="55" t="s">
        <v>296</v>
      </c>
      <c r="AG41" s="56" t="s">
        <v>296</v>
      </c>
      <c r="AH41" s="57" t="s">
        <v>296</v>
      </c>
      <c r="AI41" s="58" t="s">
        <v>296</v>
      </c>
      <c r="AJ41" s="58" t="s">
        <v>296</v>
      </c>
      <c r="AK41" s="58" t="s">
        <v>296</v>
      </c>
      <c r="AL41" s="58" t="s">
        <v>296</v>
      </c>
      <c r="AN41" s="326"/>
      <c r="AO41" s="327"/>
      <c r="AP41" s="327"/>
      <c r="AQ41" s="327"/>
      <c r="AR41" s="327"/>
      <c r="AS41" s="327"/>
      <c r="AT41" s="332"/>
      <c r="AU41" s="332"/>
    </row>
    <row r="42" spans="2:47" ht="15.75">
      <c r="B42" s="337"/>
      <c r="C42" s="337"/>
      <c r="D42" s="338"/>
      <c r="E42" s="311"/>
      <c r="F42" s="309"/>
      <c r="G42" s="309"/>
      <c r="H42" s="309"/>
      <c r="I42" s="309"/>
      <c r="J42" s="75" t="s">
        <v>296</v>
      </c>
      <c r="K42" s="76" t="s">
        <v>296</v>
      </c>
      <c r="L42" s="76" t="s">
        <v>296</v>
      </c>
      <c r="M42" s="76" t="s">
        <v>296</v>
      </c>
      <c r="N42" s="76" t="s">
        <v>296</v>
      </c>
      <c r="O42" s="77" t="s">
        <v>296</v>
      </c>
      <c r="P42" s="169" t="s">
        <v>296</v>
      </c>
      <c r="Q42" s="170" t="s">
        <v>296</v>
      </c>
      <c r="R42" s="170" t="s">
        <v>296</v>
      </c>
      <c r="S42" s="170" t="s">
        <v>296</v>
      </c>
      <c r="T42" s="170" t="s">
        <v>296</v>
      </c>
      <c r="U42" s="171" t="s">
        <v>296</v>
      </c>
      <c r="V42" s="169" t="s">
        <v>296</v>
      </c>
      <c r="W42" s="170" t="s">
        <v>296</v>
      </c>
      <c r="X42" s="67" t="s">
        <v>296</v>
      </c>
      <c r="Y42" s="67" t="s">
        <v>296</v>
      </c>
      <c r="Z42" s="67" t="s">
        <v>296</v>
      </c>
      <c r="AA42" s="68" t="s">
        <v>296</v>
      </c>
      <c r="AB42" s="54" t="s">
        <v>296</v>
      </c>
      <c r="AC42" s="55" t="s">
        <v>296</v>
      </c>
      <c r="AD42" s="55" t="s">
        <v>296</v>
      </c>
      <c r="AE42" s="55" t="s">
        <v>296</v>
      </c>
      <c r="AF42" s="55" t="s">
        <v>296</v>
      </c>
      <c r="AG42" s="56" t="s">
        <v>296</v>
      </c>
      <c r="AH42" s="57" t="s">
        <v>296</v>
      </c>
      <c r="AI42" s="58" t="s">
        <v>296</v>
      </c>
      <c r="AJ42" s="58" t="s">
        <v>296</v>
      </c>
      <c r="AK42" s="58" t="s">
        <v>296</v>
      </c>
      <c r="AL42" s="58" t="s">
        <v>296</v>
      </c>
      <c r="AN42" s="326"/>
      <c r="AO42" s="327"/>
      <c r="AP42" s="327"/>
      <c r="AQ42" s="327"/>
      <c r="AR42" s="327"/>
      <c r="AS42" s="327"/>
      <c r="AT42" s="332"/>
      <c r="AU42" s="332"/>
    </row>
    <row r="43" spans="2:47" ht="15.75">
      <c r="B43" s="337"/>
      <c r="C43" s="337"/>
      <c r="D43" s="338"/>
      <c r="E43" s="311"/>
      <c r="F43" s="309"/>
      <c r="G43" s="309"/>
      <c r="H43" s="309"/>
      <c r="I43" s="309"/>
      <c r="J43" s="75" t="s">
        <v>296</v>
      </c>
      <c r="K43" s="76" t="s">
        <v>296</v>
      </c>
      <c r="L43" s="76" t="s">
        <v>296</v>
      </c>
      <c r="M43" s="76" t="s">
        <v>296</v>
      </c>
      <c r="N43" s="76" t="s">
        <v>296</v>
      </c>
      <c r="O43" s="77" t="s">
        <v>296</v>
      </c>
      <c r="P43" s="169" t="s">
        <v>296</v>
      </c>
      <c r="Q43" s="170" t="s">
        <v>296</v>
      </c>
      <c r="R43" s="170" t="s">
        <v>296</v>
      </c>
      <c r="S43" s="170" t="s">
        <v>296</v>
      </c>
      <c r="T43" s="170" t="s">
        <v>296</v>
      </c>
      <c r="U43" s="171" t="s">
        <v>296</v>
      </c>
      <c r="V43" s="169" t="s">
        <v>296</v>
      </c>
      <c r="W43" s="170" t="s">
        <v>296</v>
      </c>
      <c r="X43" s="67" t="s">
        <v>296</v>
      </c>
      <c r="Y43" s="67" t="s">
        <v>296</v>
      </c>
      <c r="Z43" s="67" t="s">
        <v>296</v>
      </c>
      <c r="AA43" s="68" t="s">
        <v>296</v>
      </c>
      <c r="AB43" s="54" t="s">
        <v>296</v>
      </c>
      <c r="AC43" s="55" t="s">
        <v>296</v>
      </c>
      <c r="AD43" s="55" t="s">
        <v>296</v>
      </c>
      <c r="AE43" s="55" t="s">
        <v>296</v>
      </c>
      <c r="AF43" s="55" t="s">
        <v>296</v>
      </c>
      <c r="AG43" s="56" t="s">
        <v>296</v>
      </c>
      <c r="AH43" s="57" t="s">
        <v>296</v>
      </c>
      <c r="AI43" s="58" t="s">
        <v>296</v>
      </c>
      <c r="AJ43" s="58" t="s">
        <v>296</v>
      </c>
      <c r="AK43" s="58" t="s">
        <v>296</v>
      </c>
      <c r="AL43" s="58" t="s">
        <v>296</v>
      </c>
      <c r="AN43" s="326"/>
      <c r="AO43" s="327"/>
      <c r="AP43" s="327"/>
      <c r="AQ43" s="327"/>
      <c r="AR43" s="327"/>
      <c r="AS43" s="327"/>
      <c r="AT43" s="332"/>
      <c r="AU43" s="332"/>
    </row>
    <row r="44" spans="2:47" ht="15.75">
      <c r="B44" s="337"/>
      <c r="C44" s="337"/>
      <c r="D44" s="338"/>
      <c r="E44" s="311"/>
      <c r="F44" s="309"/>
      <c r="G44" s="309"/>
      <c r="H44" s="309"/>
      <c r="I44" s="309"/>
      <c r="J44" s="75" t="s">
        <v>296</v>
      </c>
      <c r="K44" s="76" t="s">
        <v>296</v>
      </c>
      <c r="L44" s="76" t="s">
        <v>296</v>
      </c>
      <c r="M44" s="76" t="s">
        <v>296</v>
      </c>
      <c r="N44" s="76" t="s">
        <v>296</v>
      </c>
      <c r="O44" s="77" t="s">
        <v>296</v>
      </c>
      <c r="P44" s="169" t="s">
        <v>296</v>
      </c>
      <c r="Q44" s="170" t="s">
        <v>296</v>
      </c>
      <c r="R44" s="170" t="s">
        <v>296</v>
      </c>
      <c r="S44" s="170" t="s">
        <v>296</v>
      </c>
      <c r="T44" s="170" t="s">
        <v>296</v>
      </c>
      <c r="U44" s="171" t="s">
        <v>296</v>
      </c>
      <c r="V44" s="169" t="s">
        <v>296</v>
      </c>
      <c r="W44" s="170" t="s">
        <v>296</v>
      </c>
      <c r="X44" s="67" t="s">
        <v>296</v>
      </c>
      <c r="Y44" s="67" t="s">
        <v>296</v>
      </c>
      <c r="Z44" s="67" t="s">
        <v>296</v>
      </c>
      <c r="AA44" s="68" t="s">
        <v>296</v>
      </c>
      <c r="AB44" s="54" t="s">
        <v>296</v>
      </c>
      <c r="AC44" s="55" t="s">
        <v>296</v>
      </c>
      <c r="AD44" s="55" t="s">
        <v>296</v>
      </c>
      <c r="AE44" s="55" t="s">
        <v>296</v>
      </c>
      <c r="AF44" s="55" t="s">
        <v>296</v>
      </c>
      <c r="AG44" s="56" t="s">
        <v>296</v>
      </c>
      <c r="AH44" s="57" t="s">
        <v>296</v>
      </c>
      <c r="AI44" s="58" t="s">
        <v>296</v>
      </c>
      <c r="AJ44" s="58" t="s">
        <v>296</v>
      </c>
      <c r="AK44" s="58" t="s">
        <v>296</v>
      </c>
      <c r="AL44" s="58" t="s">
        <v>296</v>
      </c>
      <c r="AN44" s="326"/>
      <c r="AO44" s="327"/>
      <c r="AP44" s="327"/>
      <c r="AQ44" s="327"/>
      <c r="AR44" s="327"/>
      <c r="AS44" s="327"/>
      <c r="AT44" s="332"/>
      <c r="AU44" s="332"/>
    </row>
    <row r="45" spans="2:47" ht="3" customHeight="1" thickBot="1">
      <c r="B45" s="337"/>
      <c r="C45" s="337"/>
      <c r="D45" s="338"/>
      <c r="E45" s="311"/>
      <c r="F45" s="309"/>
      <c r="G45" s="309"/>
      <c r="H45" s="309"/>
      <c r="I45" s="309"/>
      <c r="J45" s="75" t="s">
        <v>296</v>
      </c>
      <c r="K45" s="76" t="s">
        <v>296</v>
      </c>
      <c r="L45" s="76" t="s">
        <v>296</v>
      </c>
      <c r="M45" s="76" t="s">
        <v>296</v>
      </c>
      <c r="N45" s="76" t="s">
        <v>296</v>
      </c>
      <c r="O45" s="77" t="s">
        <v>296</v>
      </c>
      <c r="P45" s="169" t="s">
        <v>296</v>
      </c>
      <c r="Q45" s="170" t="s">
        <v>296</v>
      </c>
      <c r="R45" s="170" t="s">
        <v>296</v>
      </c>
      <c r="S45" s="170" t="s">
        <v>296</v>
      </c>
      <c r="T45" s="170" t="s">
        <v>296</v>
      </c>
      <c r="U45" s="171" t="s">
        <v>296</v>
      </c>
      <c r="V45" s="169" t="s">
        <v>296</v>
      </c>
      <c r="W45" s="170" t="s">
        <v>296</v>
      </c>
      <c r="X45" s="67" t="s">
        <v>296</v>
      </c>
      <c r="Y45" s="67" t="s">
        <v>296</v>
      </c>
      <c r="Z45" s="67" t="s">
        <v>296</v>
      </c>
      <c r="AA45" s="68" t="s">
        <v>296</v>
      </c>
      <c r="AB45" s="54" t="s">
        <v>296</v>
      </c>
      <c r="AC45" s="55" t="s">
        <v>296</v>
      </c>
      <c r="AD45" s="55" t="s">
        <v>296</v>
      </c>
      <c r="AE45" s="55" t="s">
        <v>296</v>
      </c>
      <c r="AF45" s="55" t="s">
        <v>296</v>
      </c>
      <c r="AG45" s="56" t="s">
        <v>296</v>
      </c>
      <c r="AH45" s="57" t="s">
        <v>296</v>
      </c>
      <c r="AI45" s="58" t="s">
        <v>296</v>
      </c>
      <c r="AJ45" s="58" t="s">
        <v>296</v>
      </c>
      <c r="AK45" s="58" t="s">
        <v>296</v>
      </c>
      <c r="AL45" s="58" t="s">
        <v>296</v>
      </c>
      <c r="AN45" s="326"/>
      <c r="AO45" s="327"/>
      <c r="AP45" s="327"/>
      <c r="AQ45" s="327"/>
      <c r="AR45" s="327"/>
      <c r="AS45" s="328"/>
      <c r="AT45" s="35"/>
      <c r="AU45" s="35"/>
    </row>
    <row r="46" spans="2:47" ht="16.5" hidden="1" thickBot="1">
      <c r="B46" s="337"/>
      <c r="C46" s="337"/>
      <c r="D46" s="338"/>
      <c r="E46" s="311"/>
      <c r="F46" s="309"/>
      <c r="G46" s="309"/>
      <c r="H46" s="309"/>
      <c r="I46" s="309"/>
      <c r="J46" s="75" t="s">
        <v>296</v>
      </c>
      <c r="K46" s="76" t="s">
        <v>296</v>
      </c>
      <c r="L46" s="76" t="s">
        <v>296</v>
      </c>
      <c r="M46" s="76" t="s">
        <v>296</v>
      </c>
      <c r="N46" s="76" t="s">
        <v>296</v>
      </c>
      <c r="O46" s="77" t="s">
        <v>296</v>
      </c>
      <c r="P46" s="66" t="s">
        <v>296</v>
      </c>
      <c r="Q46" s="67" t="s">
        <v>296</v>
      </c>
      <c r="R46" s="67" t="s">
        <v>296</v>
      </c>
      <c r="S46" s="67" t="s">
        <v>296</v>
      </c>
      <c r="T46" s="67" t="s">
        <v>296</v>
      </c>
      <c r="U46" s="68" t="s">
        <v>296</v>
      </c>
      <c r="V46" s="66" t="s">
        <v>296</v>
      </c>
      <c r="W46" s="67" t="s">
        <v>296</v>
      </c>
      <c r="X46" s="67" t="s">
        <v>296</v>
      </c>
      <c r="Y46" s="67" t="s">
        <v>296</v>
      </c>
      <c r="Z46" s="67" t="s">
        <v>296</v>
      </c>
      <c r="AA46" s="68" t="s">
        <v>296</v>
      </c>
      <c r="AB46" s="54" t="s">
        <v>296</v>
      </c>
      <c r="AC46" s="55" t="s">
        <v>296</v>
      </c>
      <c r="AD46" s="55" t="s">
        <v>296</v>
      </c>
      <c r="AE46" s="55" t="s">
        <v>296</v>
      </c>
      <c r="AF46" s="55" t="s">
        <v>296</v>
      </c>
      <c r="AG46" s="56" t="s">
        <v>296</v>
      </c>
      <c r="AH46" s="57" t="s">
        <v>296</v>
      </c>
      <c r="AI46" s="58" t="s">
        <v>296</v>
      </c>
      <c r="AJ46" s="58" t="s">
        <v>296</v>
      </c>
      <c r="AK46" s="58" t="s">
        <v>296</v>
      </c>
      <c r="AL46" s="58" t="s">
        <v>296</v>
      </c>
      <c r="AN46" s="326"/>
      <c r="AO46" s="327"/>
      <c r="AP46" s="327"/>
      <c r="AQ46" s="327"/>
      <c r="AR46" s="327"/>
      <c r="AS46" s="328"/>
    </row>
    <row r="47" spans="2:47" ht="16.5" hidden="1" thickBot="1">
      <c r="B47" s="337"/>
      <c r="C47" s="337"/>
      <c r="D47" s="338"/>
      <c r="E47" s="312"/>
      <c r="F47" s="313"/>
      <c r="G47" s="313"/>
      <c r="H47" s="313"/>
      <c r="I47" s="313"/>
      <c r="J47" s="78" t="s">
        <v>296</v>
      </c>
      <c r="K47" s="79" t="s">
        <v>296</v>
      </c>
      <c r="L47" s="79" t="s">
        <v>296</v>
      </c>
      <c r="M47" s="79" t="s">
        <v>296</v>
      </c>
      <c r="N47" s="79" t="s">
        <v>296</v>
      </c>
      <c r="O47" s="80" t="s">
        <v>296</v>
      </c>
      <c r="P47" s="66" t="s">
        <v>296</v>
      </c>
      <c r="Q47" s="67" t="s">
        <v>296</v>
      </c>
      <c r="R47" s="67" t="s">
        <v>296</v>
      </c>
      <c r="S47" s="67" t="s">
        <v>296</v>
      </c>
      <c r="T47" s="67" t="s">
        <v>296</v>
      </c>
      <c r="U47" s="68" t="s">
        <v>296</v>
      </c>
      <c r="V47" s="69" t="s">
        <v>296</v>
      </c>
      <c r="W47" s="70" t="s">
        <v>296</v>
      </c>
      <c r="X47" s="70" t="s">
        <v>296</v>
      </c>
      <c r="Y47" s="70" t="s">
        <v>296</v>
      </c>
      <c r="Z47" s="70" t="s">
        <v>296</v>
      </c>
      <c r="AA47" s="71" t="s">
        <v>296</v>
      </c>
      <c r="AB47" s="59" t="s">
        <v>296</v>
      </c>
      <c r="AC47" s="60" t="s">
        <v>296</v>
      </c>
      <c r="AD47" s="60" t="s">
        <v>296</v>
      </c>
      <c r="AE47" s="60" t="s">
        <v>296</v>
      </c>
      <c r="AF47" s="60" t="s">
        <v>296</v>
      </c>
      <c r="AG47" s="61" t="s">
        <v>296</v>
      </c>
      <c r="AH47" s="62" t="s">
        <v>296</v>
      </c>
      <c r="AI47" s="63" t="s">
        <v>296</v>
      </c>
      <c r="AJ47" s="63" t="s">
        <v>296</v>
      </c>
      <c r="AK47" s="63" t="s">
        <v>296</v>
      </c>
      <c r="AL47" s="63" t="s">
        <v>296</v>
      </c>
      <c r="AN47" s="329"/>
      <c r="AO47" s="330"/>
      <c r="AP47" s="330"/>
      <c r="AQ47" s="330"/>
      <c r="AR47" s="330"/>
      <c r="AS47" s="331"/>
    </row>
    <row r="48" spans="2:47" ht="23.25">
      <c r="B48" s="337"/>
      <c r="C48" s="337"/>
      <c r="D48" s="338"/>
      <c r="E48" s="305" t="s">
        <v>307</v>
      </c>
      <c r="F48" s="306"/>
      <c r="G48" s="306"/>
      <c r="H48" s="306"/>
      <c r="I48" s="307"/>
      <c r="J48" s="72" t="s">
        <v>296</v>
      </c>
      <c r="K48" s="73" t="s">
        <v>296</v>
      </c>
      <c r="L48" s="73" t="s">
        <v>296</v>
      </c>
      <c r="M48" s="73" t="s">
        <v>296</v>
      </c>
      <c r="N48" s="73" t="s">
        <v>296</v>
      </c>
      <c r="O48" s="74" t="s">
        <v>296</v>
      </c>
      <c r="P48" s="72" t="s">
        <v>296</v>
      </c>
      <c r="Q48" s="73" t="s">
        <v>296</v>
      </c>
      <c r="R48" s="73" t="s">
        <v>296</v>
      </c>
      <c r="S48" s="73" t="s">
        <v>296</v>
      </c>
      <c r="T48" s="73" t="s">
        <v>296</v>
      </c>
      <c r="U48" s="74" t="s">
        <v>296</v>
      </c>
      <c r="V48" s="166" t="s">
        <v>296</v>
      </c>
      <c r="W48" s="175" t="s">
        <v>296</v>
      </c>
      <c r="X48" s="64" t="s">
        <v>296</v>
      </c>
      <c r="Y48" s="64" t="s">
        <v>296</v>
      </c>
      <c r="Z48" s="64" t="s">
        <v>296</v>
      </c>
      <c r="AA48" s="65" t="s">
        <v>296</v>
      </c>
      <c r="AB48" s="49" t="s">
        <v>296</v>
      </c>
      <c r="AC48" s="50" t="s">
        <v>296</v>
      </c>
      <c r="AD48" s="50" t="s">
        <v>296</v>
      </c>
      <c r="AE48" s="50" t="s">
        <v>296</v>
      </c>
      <c r="AF48" s="50" t="s">
        <v>296</v>
      </c>
      <c r="AG48" s="51" t="s">
        <v>296</v>
      </c>
      <c r="AH48" s="52" t="s">
        <v>296</v>
      </c>
      <c r="AI48" s="53" t="s">
        <v>296</v>
      </c>
      <c r="AJ48" s="53" t="s">
        <v>296</v>
      </c>
      <c r="AK48" s="53" t="s">
        <v>296</v>
      </c>
      <c r="AL48" s="53" t="s">
        <v>296</v>
      </c>
    </row>
    <row r="49" spans="2:38" ht="15.75">
      <c r="B49" s="337"/>
      <c r="C49" s="337"/>
      <c r="D49" s="338"/>
      <c r="E49" s="308"/>
      <c r="F49" s="309"/>
      <c r="G49" s="309"/>
      <c r="H49" s="309"/>
      <c r="I49" s="310"/>
      <c r="J49" s="75" t="s">
        <v>296</v>
      </c>
      <c r="K49" s="76" t="s">
        <v>296</v>
      </c>
      <c r="L49" s="76" t="s">
        <v>296</v>
      </c>
      <c r="M49" s="76" t="s">
        <v>296</v>
      </c>
      <c r="N49" s="76" t="s">
        <v>296</v>
      </c>
      <c r="O49" s="77" t="s">
        <v>296</v>
      </c>
      <c r="P49" s="75" t="s">
        <v>296</v>
      </c>
      <c r="Q49" s="76" t="s">
        <v>296</v>
      </c>
      <c r="R49" s="76" t="s">
        <v>296</v>
      </c>
      <c r="S49" s="76" t="s">
        <v>296</v>
      </c>
      <c r="T49" s="76" t="s">
        <v>296</v>
      </c>
      <c r="U49" s="77" t="s">
        <v>296</v>
      </c>
      <c r="V49" s="169" t="s">
        <v>296</v>
      </c>
      <c r="W49" s="170" t="s">
        <v>296</v>
      </c>
      <c r="X49" s="67" t="s">
        <v>296</v>
      </c>
      <c r="Y49" s="67" t="s">
        <v>296</v>
      </c>
      <c r="Z49" s="67" t="s">
        <v>296</v>
      </c>
      <c r="AA49" s="68" t="s">
        <v>296</v>
      </c>
      <c r="AB49" s="54" t="s">
        <v>296</v>
      </c>
      <c r="AC49" s="55" t="s">
        <v>296</v>
      </c>
      <c r="AD49" s="55" t="s">
        <v>296</v>
      </c>
      <c r="AE49" s="55" t="s">
        <v>296</v>
      </c>
      <c r="AF49" s="55" t="s">
        <v>296</v>
      </c>
      <c r="AG49" s="56" t="s">
        <v>296</v>
      </c>
      <c r="AH49" s="57" t="s">
        <v>296</v>
      </c>
      <c r="AI49" s="58" t="s">
        <v>296</v>
      </c>
      <c r="AJ49" s="58" t="s">
        <v>296</v>
      </c>
      <c r="AK49" s="58" t="s">
        <v>296</v>
      </c>
      <c r="AL49" s="58" t="s">
        <v>296</v>
      </c>
    </row>
    <row r="50" spans="2:38" ht="15.75">
      <c r="B50" s="337"/>
      <c r="C50" s="337"/>
      <c r="D50" s="338"/>
      <c r="E50" s="308"/>
      <c r="F50" s="309"/>
      <c r="G50" s="309"/>
      <c r="H50" s="309"/>
      <c r="I50" s="310"/>
      <c r="J50" s="75" t="s">
        <v>296</v>
      </c>
      <c r="K50" s="76" t="s">
        <v>296</v>
      </c>
      <c r="L50" s="76" t="s">
        <v>296</v>
      </c>
      <c r="M50" s="76" t="s">
        <v>296</v>
      </c>
      <c r="N50" s="76" t="s">
        <v>296</v>
      </c>
      <c r="O50" s="77" t="s">
        <v>296</v>
      </c>
      <c r="P50" s="75" t="s">
        <v>296</v>
      </c>
      <c r="Q50" s="76" t="s">
        <v>296</v>
      </c>
      <c r="R50" s="76" t="s">
        <v>296</v>
      </c>
      <c r="S50" s="76" t="s">
        <v>296</v>
      </c>
      <c r="T50" s="76" t="s">
        <v>296</v>
      </c>
      <c r="U50" s="77" t="s">
        <v>296</v>
      </c>
      <c r="V50" s="169" t="s">
        <v>296</v>
      </c>
      <c r="W50" s="170" t="s">
        <v>296</v>
      </c>
      <c r="X50" s="67" t="s">
        <v>296</v>
      </c>
      <c r="Y50" s="67" t="s">
        <v>296</v>
      </c>
      <c r="Z50" s="67" t="s">
        <v>296</v>
      </c>
      <c r="AA50" s="68" t="s">
        <v>296</v>
      </c>
      <c r="AB50" s="54" t="s">
        <v>296</v>
      </c>
      <c r="AC50" s="55" t="s">
        <v>296</v>
      </c>
      <c r="AD50" s="55" t="s">
        <v>296</v>
      </c>
      <c r="AE50" s="55" t="s">
        <v>296</v>
      </c>
      <c r="AF50" s="55" t="s">
        <v>296</v>
      </c>
      <c r="AG50" s="56" t="s">
        <v>296</v>
      </c>
      <c r="AH50" s="57" t="s">
        <v>296</v>
      </c>
      <c r="AI50" s="58" t="s">
        <v>296</v>
      </c>
      <c r="AJ50" s="58" t="s">
        <v>296</v>
      </c>
      <c r="AK50" s="58" t="s">
        <v>296</v>
      </c>
      <c r="AL50" s="58" t="s">
        <v>296</v>
      </c>
    </row>
    <row r="51" spans="2:38" ht="15.75">
      <c r="B51" s="337"/>
      <c r="C51" s="337"/>
      <c r="D51" s="338"/>
      <c r="E51" s="311"/>
      <c r="F51" s="309"/>
      <c r="G51" s="309"/>
      <c r="H51" s="309"/>
      <c r="I51" s="310"/>
      <c r="J51" s="75" t="s">
        <v>296</v>
      </c>
      <c r="K51" s="76" t="s">
        <v>296</v>
      </c>
      <c r="L51" s="76" t="s">
        <v>296</v>
      </c>
      <c r="M51" s="76" t="s">
        <v>296</v>
      </c>
      <c r="N51" s="76" t="s">
        <v>296</v>
      </c>
      <c r="O51" s="77" t="s">
        <v>296</v>
      </c>
      <c r="P51" s="75" t="s">
        <v>296</v>
      </c>
      <c r="Q51" s="76" t="s">
        <v>296</v>
      </c>
      <c r="R51" s="76" t="s">
        <v>296</v>
      </c>
      <c r="S51" s="76" t="s">
        <v>296</v>
      </c>
      <c r="T51" s="76" t="s">
        <v>296</v>
      </c>
      <c r="U51" s="77" t="s">
        <v>296</v>
      </c>
      <c r="V51" s="169" t="s">
        <v>296</v>
      </c>
      <c r="W51" s="170" t="s">
        <v>296</v>
      </c>
      <c r="X51" s="67" t="s">
        <v>296</v>
      </c>
      <c r="Y51" s="67" t="s">
        <v>296</v>
      </c>
      <c r="Z51" s="67" t="s">
        <v>296</v>
      </c>
      <c r="AA51" s="68" t="s">
        <v>296</v>
      </c>
      <c r="AB51" s="54" t="s">
        <v>296</v>
      </c>
      <c r="AC51" s="55" t="s">
        <v>296</v>
      </c>
      <c r="AD51" s="55" t="s">
        <v>296</v>
      </c>
      <c r="AE51" s="55" t="s">
        <v>296</v>
      </c>
      <c r="AF51" s="55" t="s">
        <v>296</v>
      </c>
      <c r="AG51" s="56" t="s">
        <v>296</v>
      </c>
      <c r="AH51" s="57" t="s">
        <v>296</v>
      </c>
      <c r="AI51" s="58" t="s">
        <v>296</v>
      </c>
      <c r="AJ51" s="58" t="s">
        <v>296</v>
      </c>
      <c r="AK51" s="58" t="s">
        <v>296</v>
      </c>
      <c r="AL51" s="58" t="s">
        <v>296</v>
      </c>
    </row>
    <row r="52" spans="2:38" ht="15.75">
      <c r="B52" s="337"/>
      <c r="C52" s="337"/>
      <c r="D52" s="338"/>
      <c r="E52" s="311"/>
      <c r="F52" s="309"/>
      <c r="G52" s="309"/>
      <c r="H52" s="309"/>
      <c r="I52" s="310"/>
      <c r="J52" s="75" t="s">
        <v>296</v>
      </c>
      <c r="K52" s="76" t="s">
        <v>296</v>
      </c>
      <c r="L52" s="76" t="s">
        <v>296</v>
      </c>
      <c r="M52" s="76" t="s">
        <v>296</v>
      </c>
      <c r="N52" s="76" t="s">
        <v>296</v>
      </c>
      <c r="O52" s="77" t="s">
        <v>296</v>
      </c>
      <c r="P52" s="75" t="s">
        <v>296</v>
      </c>
      <c r="Q52" s="76" t="s">
        <v>296</v>
      </c>
      <c r="R52" s="76" t="s">
        <v>296</v>
      </c>
      <c r="S52" s="76" t="s">
        <v>296</v>
      </c>
      <c r="T52" s="76" t="s">
        <v>296</v>
      </c>
      <c r="U52" s="77" t="s">
        <v>296</v>
      </c>
      <c r="V52" s="169" t="s">
        <v>296</v>
      </c>
      <c r="W52" s="170" t="s">
        <v>296</v>
      </c>
      <c r="X52" s="67" t="s">
        <v>296</v>
      </c>
      <c r="Y52" s="67" t="s">
        <v>296</v>
      </c>
      <c r="Z52" s="67" t="s">
        <v>296</v>
      </c>
      <c r="AA52" s="68" t="s">
        <v>296</v>
      </c>
      <c r="AB52" s="54" t="s">
        <v>296</v>
      </c>
      <c r="AC52" s="55" t="s">
        <v>296</v>
      </c>
      <c r="AD52" s="55" t="s">
        <v>296</v>
      </c>
      <c r="AE52" s="55" t="s">
        <v>296</v>
      </c>
      <c r="AF52" s="55" t="s">
        <v>296</v>
      </c>
      <c r="AG52" s="56" t="s">
        <v>296</v>
      </c>
      <c r="AH52" s="57" t="s">
        <v>296</v>
      </c>
      <c r="AI52" s="58" t="s">
        <v>296</v>
      </c>
      <c r="AJ52" s="58" t="s">
        <v>296</v>
      </c>
      <c r="AK52" s="58" t="s">
        <v>296</v>
      </c>
      <c r="AL52" s="58" t="s">
        <v>296</v>
      </c>
    </row>
    <row r="53" spans="2:38" ht="5.25" customHeight="1">
      <c r="B53" s="337"/>
      <c r="C53" s="337"/>
      <c r="D53" s="338"/>
      <c r="E53" s="311"/>
      <c r="F53" s="309"/>
      <c r="G53" s="309"/>
      <c r="H53" s="309"/>
      <c r="I53" s="310"/>
      <c r="J53" s="75" t="s">
        <v>296</v>
      </c>
      <c r="K53" s="76" t="s">
        <v>296</v>
      </c>
      <c r="L53" s="76" t="s">
        <v>296</v>
      </c>
      <c r="M53" s="76" t="s">
        <v>296</v>
      </c>
      <c r="N53" s="76" t="s">
        <v>296</v>
      </c>
      <c r="O53" s="77" t="s">
        <v>296</v>
      </c>
      <c r="P53" s="75" t="s">
        <v>296</v>
      </c>
      <c r="Q53" s="76" t="s">
        <v>296</v>
      </c>
      <c r="R53" s="76" t="s">
        <v>296</v>
      </c>
      <c r="S53" s="76" t="s">
        <v>296</v>
      </c>
      <c r="T53" s="76" t="s">
        <v>296</v>
      </c>
      <c r="U53" s="77" t="s">
        <v>296</v>
      </c>
      <c r="V53" s="169" t="s">
        <v>296</v>
      </c>
      <c r="W53" s="170" t="s">
        <v>296</v>
      </c>
      <c r="X53" s="67" t="s">
        <v>296</v>
      </c>
      <c r="Y53" s="67" t="s">
        <v>296</v>
      </c>
      <c r="Z53" s="67" t="s">
        <v>296</v>
      </c>
      <c r="AA53" s="68" t="s">
        <v>296</v>
      </c>
      <c r="AB53" s="54" t="s">
        <v>296</v>
      </c>
      <c r="AC53" s="55" t="s">
        <v>296</v>
      </c>
      <c r="AD53" s="55" t="s">
        <v>296</v>
      </c>
      <c r="AE53" s="55" t="s">
        <v>296</v>
      </c>
      <c r="AF53" s="55" t="s">
        <v>296</v>
      </c>
      <c r="AG53" s="56" t="s">
        <v>296</v>
      </c>
      <c r="AH53" s="57" t="s">
        <v>296</v>
      </c>
      <c r="AI53" s="58" t="s">
        <v>296</v>
      </c>
      <c r="AJ53" s="58" t="s">
        <v>296</v>
      </c>
      <c r="AK53" s="58" t="s">
        <v>296</v>
      </c>
      <c r="AL53" s="58" t="s">
        <v>296</v>
      </c>
    </row>
    <row r="54" spans="2:38" ht="3" hidden="1" customHeight="1">
      <c r="B54" s="337"/>
      <c r="C54" s="337"/>
      <c r="D54" s="338"/>
      <c r="E54" s="311"/>
      <c r="F54" s="309"/>
      <c r="G54" s="309"/>
      <c r="H54" s="309"/>
      <c r="I54" s="310"/>
      <c r="J54" s="75" t="s">
        <v>296</v>
      </c>
      <c r="K54" s="76" t="s">
        <v>296</v>
      </c>
      <c r="L54" s="76" t="s">
        <v>296</v>
      </c>
      <c r="M54" s="76" t="s">
        <v>296</v>
      </c>
      <c r="N54" s="76" t="s">
        <v>296</v>
      </c>
      <c r="O54" s="77" t="s">
        <v>296</v>
      </c>
      <c r="P54" s="75" t="s">
        <v>296</v>
      </c>
      <c r="Q54" s="76" t="s">
        <v>296</v>
      </c>
      <c r="R54" s="76" t="s">
        <v>296</v>
      </c>
      <c r="S54" s="76" t="s">
        <v>296</v>
      </c>
      <c r="T54" s="76" t="s">
        <v>296</v>
      </c>
      <c r="U54" s="77" t="s">
        <v>296</v>
      </c>
      <c r="V54" s="169" t="s">
        <v>296</v>
      </c>
      <c r="W54" s="170" t="s">
        <v>296</v>
      </c>
      <c r="X54" s="67" t="s">
        <v>296</v>
      </c>
      <c r="Y54" s="67" t="s">
        <v>296</v>
      </c>
      <c r="Z54" s="67" t="s">
        <v>296</v>
      </c>
      <c r="AA54" s="68" t="s">
        <v>296</v>
      </c>
      <c r="AB54" s="54" t="s">
        <v>296</v>
      </c>
      <c r="AC54" s="55" t="s">
        <v>296</v>
      </c>
      <c r="AD54" s="55" t="s">
        <v>296</v>
      </c>
      <c r="AE54" s="55" t="s">
        <v>296</v>
      </c>
      <c r="AF54" s="55" t="s">
        <v>296</v>
      </c>
      <c r="AG54" s="56" t="s">
        <v>296</v>
      </c>
      <c r="AH54" s="57" t="s">
        <v>296</v>
      </c>
      <c r="AI54" s="58" t="s">
        <v>296</v>
      </c>
      <c r="AJ54" s="58" t="s">
        <v>296</v>
      </c>
      <c r="AK54" s="58" t="s">
        <v>296</v>
      </c>
      <c r="AL54" s="58" t="s">
        <v>296</v>
      </c>
    </row>
    <row r="55" spans="2:38" ht="15.75" hidden="1">
      <c r="B55" s="337"/>
      <c r="C55" s="337"/>
      <c r="D55" s="338"/>
      <c r="E55" s="311"/>
      <c r="F55" s="309"/>
      <c r="G55" s="309"/>
      <c r="H55" s="309"/>
      <c r="I55" s="310"/>
      <c r="J55" s="75" t="s">
        <v>296</v>
      </c>
      <c r="K55" s="76" t="s">
        <v>296</v>
      </c>
      <c r="L55" s="76" t="s">
        <v>296</v>
      </c>
      <c r="M55" s="76" t="s">
        <v>296</v>
      </c>
      <c r="N55" s="76" t="s">
        <v>296</v>
      </c>
      <c r="O55" s="77" t="s">
        <v>296</v>
      </c>
      <c r="P55" s="75" t="s">
        <v>296</v>
      </c>
      <c r="Q55" s="76" t="s">
        <v>296</v>
      </c>
      <c r="R55" s="76" t="s">
        <v>296</v>
      </c>
      <c r="S55" s="76" t="s">
        <v>296</v>
      </c>
      <c r="T55" s="76" t="s">
        <v>296</v>
      </c>
      <c r="U55" s="77" t="s">
        <v>296</v>
      </c>
      <c r="V55" s="169" t="s">
        <v>296</v>
      </c>
      <c r="W55" s="170" t="s">
        <v>296</v>
      </c>
      <c r="X55" s="67" t="s">
        <v>296</v>
      </c>
      <c r="Y55" s="67" t="s">
        <v>296</v>
      </c>
      <c r="Z55" s="67" t="s">
        <v>296</v>
      </c>
      <c r="AA55" s="68" t="s">
        <v>296</v>
      </c>
      <c r="AB55" s="54" t="s">
        <v>296</v>
      </c>
      <c r="AC55" s="55" t="s">
        <v>296</v>
      </c>
      <c r="AD55" s="55" t="s">
        <v>296</v>
      </c>
      <c r="AE55" s="55" t="s">
        <v>296</v>
      </c>
      <c r="AF55" s="55" t="s">
        <v>296</v>
      </c>
      <c r="AG55" s="56" t="s">
        <v>296</v>
      </c>
      <c r="AH55" s="57" t="s">
        <v>296</v>
      </c>
      <c r="AI55" s="58" t="s">
        <v>296</v>
      </c>
      <c r="AJ55" s="58" t="s">
        <v>296</v>
      </c>
      <c r="AK55" s="58" t="s">
        <v>296</v>
      </c>
      <c r="AL55" s="58" t="s">
        <v>296</v>
      </c>
    </row>
    <row r="56" spans="2:38" ht="15.75" hidden="1">
      <c r="B56" s="337"/>
      <c r="C56" s="337"/>
      <c r="D56" s="338"/>
      <c r="E56" s="311"/>
      <c r="F56" s="309"/>
      <c r="G56" s="309"/>
      <c r="H56" s="309"/>
      <c r="I56" s="310"/>
      <c r="J56" s="75" t="s">
        <v>296</v>
      </c>
      <c r="K56" s="76" t="s">
        <v>296</v>
      </c>
      <c r="L56" s="76" t="s">
        <v>296</v>
      </c>
      <c r="M56" s="76" t="s">
        <v>296</v>
      </c>
      <c r="N56" s="76" t="s">
        <v>296</v>
      </c>
      <c r="O56" s="77" t="s">
        <v>296</v>
      </c>
      <c r="P56" s="75" t="s">
        <v>296</v>
      </c>
      <c r="Q56" s="76" t="s">
        <v>296</v>
      </c>
      <c r="R56" s="76" t="s">
        <v>296</v>
      </c>
      <c r="S56" s="76" t="s">
        <v>296</v>
      </c>
      <c r="T56" s="76" t="s">
        <v>296</v>
      </c>
      <c r="U56" s="77" t="s">
        <v>296</v>
      </c>
      <c r="V56" s="169" t="s">
        <v>296</v>
      </c>
      <c r="W56" s="170" t="s">
        <v>296</v>
      </c>
      <c r="X56" s="67" t="s">
        <v>296</v>
      </c>
      <c r="Y56" s="67" t="s">
        <v>296</v>
      </c>
      <c r="Z56" s="67" t="s">
        <v>296</v>
      </c>
      <c r="AA56" s="68" t="s">
        <v>296</v>
      </c>
      <c r="AB56" s="54" t="s">
        <v>296</v>
      </c>
      <c r="AC56" s="55" t="s">
        <v>296</v>
      </c>
      <c r="AD56" s="55" t="s">
        <v>296</v>
      </c>
      <c r="AE56" s="55" t="s">
        <v>296</v>
      </c>
      <c r="AF56" s="55" t="s">
        <v>296</v>
      </c>
      <c r="AG56" s="56" t="s">
        <v>296</v>
      </c>
      <c r="AH56" s="57" t="s">
        <v>296</v>
      </c>
      <c r="AI56" s="58" t="s">
        <v>296</v>
      </c>
      <c r="AJ56" s="58" t="s">
        <v>296</v>
      </c>
      <c r="AK56" s="58" t="s">
        <v>296</v>
      </c>
      <c r="AL56" s="58" t="s">
        <v>296</v>
      </c>
    </row>
    <row r="57" spans="2:38" ht="16.5" thickBot="1">
      <c r="B57" s="337"/>
      <c r="C57" s="337"/>
      <c r="D57" s="338"/>
      <c r="E57" s="312"/>
      <c r="F57" s="313"/>
      <c r="G57" s="313"/>
      <c r="H57" s="313"/>
      <c r="I57" s="314"/>
      <c r="J57" s="78" t="s">
        <v>296</v>
      </c>
      <c r="K57" s="79" t="s">
        <v>296</v>
      </c>
      <c r="L57" s="79" t="s">
        <v>296</v>
      </c>
      <c r="M57" s="79" t="s">
        <v>296</v>
      </c>
      <c r="N57" s="79" t="s">
        <v>296</v>
      </c>
      <c r="O57" s="80" t="s">
        <v>296</v>
      </c>
      <c r="P57" s="78" t="s">
        <v>296</v>
      </c>
      <c r="Q57" s="79" t="s">
        <v>296</v>
      </c>
      <c r="R57" s="79" t="s">
        <v>296</v>
      </c>
      <c r="S57" s="79" t="s">
        <v>296</v>
      </c>
      <c r="T57" s="79" t="s">
        <v>296</v>
      </c>
      <c r="U57" s="80" t="s">
        <v>296</v>
      </c>
      <c r="V57" s="172" t="s">
        <v>296</v>
      </c>
      <c r="W57" s="173" t="s">
        <v>296</v>
      </c>
      <c r="X57" s="70" t="s">
        <v>296</v>
      </c>
      <c r="Y57" s="70" t="s">
        <v>296</v>
      </c>
      <c r="Z57" s="70" t="s">
        <v>296</v>
      </c>
      <c r="AA57" s="71" t="s">
        <v>296</v>
      </c>
      <c r="AB57" s="59" t="s">
        <v>296</v>
      </c>
      <c r="AC57" s="60" t="s">
        <v>296</v>
      </c>
      <c r="AD57" s="60" t="s">
        <v>296</v>
      </c>
      <c r="AE57" s="60" t="s">
        <v>296</v>
      </c>
      <c r="AF57" s="60" t="s">
        <v>296</v>
      </c>
      <c r="AG57" s="61" t="s">
        <v>296</v>
      </c>
      <c r="AH57" s="57" t="s">
        <v>296</v>
      </c>
      <c r="AI57" s="58" t="s">
        <v>296</v>
      </c>
      <c r="AJ57" s="58" t="s">
        <v>296</v>
      </c>
      <c r="AK57" s="58" t="s">
        <v>296</v>
      </c>
      <c r="AL57" s="58" t="s">
        <v>296</v>
      </c>
    </row>
    <row r="58" spans="2:38" ht="15" customHeight="1">
      <c r="J58" s="305" t="s">
        <v>308</v>
      </c>
      <c r="K58" s="306"/>
      <c r="L58" s="306"/>
      <c r="M58" s="306"/>
      <c r="N58" s="306"/>
      <c r="O58" s="307"/>
      <c r="P58" s="305" t="s">
        <v>309</v>
      </c>
      <c r="Q58" s="306"/>
      <c r="R58" s="306"/>
      <c r="S58" s="306"/>
      <c r="T58" s="306"/>
      <c r="U58" s="307"/>
      <c r="V58" s="305" t="s">
        <v>310</v>
      </c>
      <c r="W58" s="306"/>
      <c r="X58" s="306"/>
      <c r="Y58" s="306"/>
      <c r="Z58" s="306"/>
      <c r="AA58" s="307"/>
      <c r="AB58" s="305" t="s">
        <v>311</v>
      </c>
      <c r="AC58" s="333"/>
      <c r="AD58" s="306"/>
      <c r="AE58" s="306"/>
      <c r="AF58" s="306"/>
      <c r="AG58" s="306"/>
      <c r="AH58" s="305" t="s">
        <v>312</v>
      </c>
      <c r="AI58" s="306"/>
      <c r="AJ58" s="306"/>
      <c r="AK58" s="306"/>
      <c r="AL58" s="307"/>
    </row>
    <row r="59" spans="2:38" ht="15" customHeight="1">
      <c r="J59" s="311"/>
      <c r="K59" s="309"/>
      <c r="L59" s="309"/>
      <c r="M59" s="309"/>
      <c r="N59" s="309"/>
      <c r="O59" s="310"/>
      <c r="P59" s="311"/>
      <c r="Q59" s="309"/>
      <c r="R59" s="309"/>
      <c r="S59" s="309"/>
      <c r="T59" s="309"/>
      <c r="U59" s="310"/>
      <c r="V59" s="311"/>
      <c r="W59" s="309"/>
      <c r="X59" s="309"/>
      <c r="Y59" s="309"/>
      <c r="Z59" s="309"/>
      <c r="AA59" s="310"/>
      <c r="AB59" s="311"/>
      <c r="AC59" s="309"/>
      <c r="AD59" s="309"/>
      <c r="AE59" s="309"/>
      <c r="AF59" s="309"/>
      <c r="AG59" s="309"/>
      <c r="AH59" s="308"/>
      <c r="AI59" s="309"/>
      <c r="AJ59" s="309"/>
      <c r="AK59" s="309"/>
      <c r="AL59" s="310"/>
    </row>
    <row r="60" spans="2:38" ht="15" customHeight="1">
      <c r="J60" s="311"/>
      <c r="K60" s="309"/>
      <c r="L60" s="309"/>
      <c r="M60" s="309"/>
      <c r="N60" s="309"/>
      <c r="O60" s="310"/>
      <c r="P60" s="311"/>
      <c r="Q60" s="309"/>
      <c r="R60" s="309"/>
      <c r="S60" s="309"/>
      <c r="T60" s="309"/>
      <c r="U60" s="310"/>
      <c r="V60" s="311"/>
      <c r="W60" s="309"/>
      <c r="X60" s="309"/>
      <c r="Y60" s="309"/>
      <c r="Z60" s="309"/>
      <c r="AA60" s="310"/>
      <c r="AB60" s="311"/>
      <c r="AC60" s="309"/>
      <c r="AD60" s="309"/>
      <c r="AE60" s="309"/>
      <c r="AF60" s="309"/>
      <c r="AG60" s="309"/>
      <c r="AH60" s="308"/>
      <c r="AI60" s="309"/>
      <c r="AJ60" s="309"/>
      <c r="AK60" s="309"/>
      <c r="AL60" s="310"/>
    </row>
    <row r="61" spans="2:38" ht="15" customHeight="1">
      <c r="J61" s="311"/>
      <c r="K61" s="309"/>
      <c r="L61" s="309"/>
      <c r="M61" s="309"/>
      <c r="N61" s="309"/>
      <c r="O61" s="310"/>
      <c r="P61" s="311"/>
      <c r="Q61" s="309"/>
      <c r="R61" s="309"/>
      <c r="S61" s="309"/>
      <c r="T61" s="309"/>
      <c r="U61" s="310"/>
      <c r="V61" s="311"/>
      <c r="W61" s="309"/>
      <c r="X61" s="309"/>
      <c r="Y61" s="309"/>
      <c r="Z61" s="309"/>
      <c r="AA61" s="310"/>
      <c r="AB61" s="311"/>
      <c r="AC61" s="309"/>
      <c r="AD61" s="309"/>
      <c r="AE61" s="309"/>
      <c r="AF61" s="309"/>
      <c r="AG61" s="309"/>
      <c r="AH61" s="311"/>
      <c r="AI61" s="309"/>
      <c r="AJ61" s="309"/>
      <c r="AK61" s="309"/>
      <c r="AL61" s="310"/>
    </row>
    <row r="62" spans="2:38" ht="15" customHeight="1">
      <c r="J62" s="311"/>
      <c r="K62" s="309"/>
      <c r="L62" s="309"/>
      <c r="M62" s="309"/>
      <c r="N62" s="309"/>
      <c r="O62" s="310"/>
      <c r="P62" s="311"/>
      <c r="Q62" s="309"/>
      <c r="R62" s="309"/>
      <c r="S62" s="309"/>
      <c r="T62" s="309"/>
      <c r="U62" s="310"/>
      <c r="V62" s="311"/>
      <c r="W62" s="309"/>
      <c r="X62" s="309"/>
      <c r="Y62" s="309"/>
      <c r="Z62" s="309"/>
      <c r="AA62" s="310"/>
      <c r="AB62" s="311"/>
      <c r="AC62" s="309"/>
      <c r="AD62" s="309"/>
      <c r="AE62" s="309"/>
      <c r="AF62" s="309"/>
      <c r="AG62" s="309"/>
      <c r="AH62" s="311"/>
      <c r="AI62" s="309"/>
      <c r="AJ62" s="309"/>
      <c r="AK62" s="309"/>
      <c r="AL62" s="310"/>
    </row>
    <row r="63" spans="2:38" ht="28.5" customHeight="1" thickBot="1">
      <c r="J63" s="312"/>
      <c r="K63" s="313"/>
      <c r="L63" s="313"/>
      <c r="M63" s="313"/>
      <c r="N63" s="313"/>
      <c r="O63" s="314"/>
      <c r="P63" s="312"/>
      <c r="Q63" s="313"/>
      <c r="R63" s="313"/>
      <c r="S63" s="313"/>
      <c r="T63" s="313"/>
      <c r="U63" s="314"/>
      <c r="V63" s="312"/>
      <c r="W63" s="313"/>
      <c r="X63" s="313"/>
      <c r="Y63" s="313"/>
      <c r="Z63" s="313"/>
      <c r="AA63" s="314"/>
      <c r="AB63" s="312"/>
      <c r="AC63" s="313"/>
      <c r="AD63" s="313"/>
      <c r="AE63" s="313"/>
      <c r="AF63" s="313"/>
      <c r="AG63" s="313"/>
      <c r="AH63" s="312"/>
      <c r="AI63" s="313"/>
      <c r="AJ63" s="313"/>
      <c r="AK63" s="313"/>
      <c r="AL63" s="314"/>
    </row>
  </sheetData>
  <mergeCells count="22">
    <mergeCell ref="B4:I6"/>
    <mergeCell ref="J4:AL6"/>
    <mergeCell ref="AT4:AU6"/>
    <mergeCell ref="B8:D57"/>
    <mergeCell ref="E8:I17"/>
    <mergeCell ref="AN8:AS17"/>
    <mergeCell ref="AT8:AU14"/>
    <mergeCell ref="E18:I27"/>
    <mergeCell ref="AN18:AS27"/>
    <mergeCell ref="AT18:AU27"/>
    <mergeCell ref="AH58:AL63"/>
    <mergeCell ref="E28:I37"/>
    <mergeCell ref="AN28:AS37"/>
    <mergeCell ref="AT28:AU35"/>
    <mergeCell ref="E38:I47"/>
    <mergeCell ref="AN38:AS47"/>
    <mergeCell ref="AT38:AU44"/>
    <mergeCell ref="E48:I57"/>
    <mergeCell ref="J58:O63"/>
    <mergeCell ref="P58:U63"/>
    <mergeCell ref="V58:AA63"/>
    <mergeCell ref="AB58:AG6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2</vt:i4>
      </vt:variant>
    </vt:vector>
  </HeadingPairs>
  <TitlesOfParts>
    <vt:vector size="19" baseType="lpstr">
      <vt:lpstr>Presentacion </vt:lpstr>
      <vt:lpstr>INFO_ANÁLISIS DE CONTEXTO</vt:lpstr>
      <vt:lpstr>INFO_ESTRATEGIAS</vt:lpstr>
      <vt:lpstr>Instructivo</vt:lpstr>
      <vt:lpstr>Clasificación Riesgo</vt:lpstr>
      <vt:lpstr>Tabla probabilidad</vt:lpstr>
      <vt:lpstr>Tabla Impacto</vt:lpstr>
      <vt:lpstr>Tabla Valoración de Controles</vt:lpstr>
      <vt:lpstr>Matriz de Calor</vt:lpstr>
      <vt:lpstr>Hoja1</vt:lpstr>
      <vt:lpstr>LISTA</vt:lpstr>
      <vt:lpstr>Mapa Final</vt:lpstr>
      <vt:lpstr>Seguimiento 1 Trimestre</vt:lpstr>
      <vt:lpstr>Seguimiento 2 Trimestre</vt:lpstr>
      <vt:lpstr>Seguimiento 4 trimestre f</vt:lpstr>
      <vt:lpstr>Seguimiento 3 Trimestre </vt:lpstr>
      <vt:lpstr>Seguimiento 4 Trimestre </vt:lpstr>
      <vt:lpstr>'INFO_ANÁLISIS DE CONTEXTO'!Área_de_impresión</vt:lpstr>
      <vt:lpstr>INFO_ESTRATEGIAS!Área_de_impresión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Ginna Lorena Fonseca Castañeda</cp:lastModifiedBy>
  <cp:revision/>
  <dcterms:created xsi:type="dcterms:W3CDTF">2021-04-16T16:11:31Z</dcterms:created>
  <dcterms:modified xsi:type="dcterms:W3CDTF">2024-03-11T20:17:04Z</dcterms:modified>
  <cp:category/>
  <cp:contentStatus/>
</cp:coreProperties>
</file>